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vplast-my.sharepoint.com/personal/kamil_mrkus_fv-plast_cz/Documents/Plocha/Cenik2025/"/>
    </mc:Choice>
  </mc:AlternateContent>
  <xr:revisionPtr revIDLastSave="12" documentId="8_{4B9CE7E3-5474-4163-9417-14C8123A6B5F}" xr6:coauthVersionLast="47" xr6:coauthVersionMax="47" xr10:uidLastSave="{4EE7E941-FE51-4832-A328-E79626D0DB46}"/>
  <bookViews>
    <workbookView xWindow="-108" yWindow="-108" windowWidth="23256" windowHeight="12456" tabRatio="707" firstSheet="1" activeTab="1" xr2:uid="{00000000-000D-0000-FFFF-FFFF00000000}"/>
  </bookViews>
  <sheets>
    <sheet name="FV AQUA PP-RCT (svařování)" sheetId="2" r:id="rId1"/>
    <sheet name="FV AQUA PRESS (lisování)" sheetId="5" r:id="rId2"/>
    <sheet name="FV COMFORT THERM (vytápění)" sheetId="4" r:id="rId3"/>
    <sheet name="FV COMFORT CLIMA (chlazení)" sheetId="10" r:id="rId4"/>
    <sheet name="Slevové skupiny" sheetId="9" r:id="rId5"/>
  </sheets>
  <definedNames>
    <definedName name="_xlnm._FilterDatabase" localSheetId="0" hidden="1">'FV AQUA PP-RCT (svařování)'!$A$2:$K$3</definedName>
    <definedName name="_xlnm._FilterDatabase" localSheetId="3" hidden="1">'FV COMFORT CLIMA (chlazení)'!$A$2:$N$65</definedName>
    <definedName name="_xlnm._FilterDatabase" localSheetId="4" hidden="1">'Slevové skupiny'!$A$12:$C$22</definedName>
    <definedName name="aaa">#REF!</definedName>
    <definedName name="_xlnm.Print_Titles" localSheetId="0">'FV AQUA PP-RCT (svařování)'!$1:$3</definedName>
    <definedName name="_xlnm.Print_Titles" localSheetId="1">'FV AQUA PRESS (lisování)'!$1:$3</definedName>
    <definedName name="_xlnm.Print_Titles" localSheetId="3">'FV COMFORT CLIMA (chlazení)'!$1:$3</definedName>
    <definedName name="_xlnm.Print_Titles" localSheetId="2">'FV COMFORT THERM (vytápění)'!$1:$3</definedName>
    <definedName name="_xlnm.Print_Titles" localSheetId="4">'Slevové skupiny'!$1:$11</definedName>
    <definedName name="_xlnm.Print_Area" localSheetId="0">'FV AQUA PP-RCT (svařování)'!$A:$M</definedName>
    <definedName name="_xlnm.Print_Area" localSheetId="1">'FV AQUA PRESS (lisování)'!$A$1:$L$126</definedName>
    <definedName name="_xlnm.Print_Area" localSheetId="3">'FV COMFORT CLIMA (chlazení)'!$A$2:$L$67</definedName>
    <definedName name="_xlnm.Print_Area" localSheetId="2">'FV COMFORT THERM (vytápění)'!$A:$M</definedName>
    <definedName name="_xlnm.Print_Area" localSheetId="4">'Slevové skupiny'!$A$1:$H$57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4" l="1"/>
  <c r="K76" i="4"/>
  <c r="K77" i="4"/>
  <c r="K78" i="4"/>
  <c r="K75" i="4"/>
  <c r="K74" i="4"/>
  <c r="J93" i="5"/>
  <c r="J55" i="5"/>
  <c r="J51" i="5"/>
  <c r="J52" i="5"/>
  <c r="J53" i="5"/>
  <c r="J54" i="5"/>
  <c r="J56" i="5"/>
  <c r="J57" i="5"/>
  <c r="J58" i="5"/>
  <c r="J59" i="5"/>
  <c r="J60" i="5"/>
  <c r="J13" i="5"/>
  <c r="J12" i="5"/>
  <c r="J11" i="5"/>
  <c r="J10" i="5"/>
  <c r="J9" i="5"/>
  <c r="K93" i="4"/>
  <c r="K32" i="4"/>
  <c r="K31" i="4"/>
  <c r="J64" i="10" l="1"/>
  <c r="J63" i="10"/>
  <c r="J62" i="10"/>
  <c r="J61" i="10"/>
  <c r="J60" i="10"/>
  <c r="J59" i="10"/>
  <c r="J58" i="10"/>
  <c r="J57" i="10"/>
  <c r="J56" i="10"/>
  <c r="J55" i="10"/>
  <c r="J54" i="10"/>
  <c r="J53" i="10"/>
  <c r="J52" i="10"/>
  <c r="J51" i="10"/>
  <c r="J50" i="10"/>
  <c r="J49" i="10"/>
  <c r="J48" i="10"/>
  <c r="J47" i="10"/>
  <c r="J46" i="10"/>
  <c r="J45" i="10"/>
  <c r="J44" i="10"/>
  <c r="J43" i="10"/>
  <c r="J42" i="10"/>
  <c r="J41" i="10"/>
  <c r="J40" i="10"/>
  <c r="J39" i="10"/>
  <c r="J38" i="10"/>
  <c r="J37" i="10"/>
  <c r="J36" i="10"/>
  <c r="J35" i="10"/>
  <c r="J34" i="10"/>
  <c r="J33" i="10"/>
  <c r="J32" i="10"/>
  <c r="J31" i="10"/>
  <c r="J30" i="10"/>
  <c r="J29" i="10"/>
  <c r="J28" i="10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J4" i="10"/>
  <c r="D7" i="9" l="1"/>
  <c r="D6" i="9"/>
  <c r="D5" i="9"/>
  <c r="D4" i="9"/>
  <c r="M4" i="2" s="1"/>
  <c r="K95" i="4"/>
  <c r="K94" i="4"/>
  <c r="K92" i="4"/>
  <c r="M619" i="2"/>
  <c r="M604" i="2"/>
  <c r="M548" i="2"/>
  <c r="M480" i="2"/>
  <c r="M334" i="2"/>
  <c r="K99" i="4"/>
  <c r="K98" i="4"/>
  <c r="K97" i="4"/>
  <c r="K96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7" i="4"/>
  <c r="K6" i="4"/>
  <c r="K5" i="4"/>
  <c r="K4" i="4"/>
  <c r="J124" i="5"/>
  <c r="J123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50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8" i="5"/>
  <c r="J7" i="5"/>
  <c r="J6" i="5"/>
  <c r="J5" i="5"/>
  <c r="J4" i="5"/>
  <c r="K630" i="2"/>
  <c r="K629" i="2"/>
  <c r="K628" i="2"/>
  <c r="K627" i="2"/>
  <c r="K626" i="2"/>
  <c r="K625" i="2"/>
  <c r="K624" i="2"/>
  <c r="K623" i="2"/>
  <c r="K622" i="2"/>
  <c r="K621" i="2"/>
  <c r="K620" i="2"/>
  <c r="K619" i="2"/>
  <c r="K618" i="2"/>
  <c r="K617" i="2"/>
  <c r="K616" i="2"/>
  <c r="K615" i="2"/>
  <c r="K614" i="2"/>
  <c r="K613" i="2"/>
  <c r="K612" i="2"/>
  <c r="K611" i="2"/>
  <c r="K610" i="2"/>
  <c r="K609" i="2"/>
  <c r="K608" i="2"/>
  <c r="K607" i="2"/>
  <c r="K606" i="2"/>
  <c r="K605" i="2"/>
  <c r="K604" i="2"/>
  <c r="K603" i="2"/>
  <c r="K602" i="2"/>
  <c r="K601" i="2"/>
  <c r="K600" i="2"/>
  <c r="K599" i="2"/>
  <c r="K598" i="2"/>
  <c r="K597" i="2"/>
  <c r="K596" i="2"/>
  <c r="K595" i="2"/>
  <c r="K594" i="2"/>
  <c r="K593" i="2"/>
  <c r="K592" i="2"/>
  <c r="K591" i="2"/>
  <c r="K590" i="2"/>
  <c r="K589" i="2"/>
  <c r="K588" i="2"/>
  <c r="K587" i="2"/>
  <c r="K586" i="2"/>
  <c r="K585" i="2"/>
  <c r="K584" i="2"/>
  <c r="K583" i="2"/>
  <c r="K582" i="2"/>
  <c r="K581" i="2"/>
  <c r="K580" i="2"/>
  <c r="K579" i="2"/>
  <c r="K578" i="2"/>
  <c r="K577" i="2"/>
  <c r="K576" i="2"/>
  <c r="K575" i="2"/>
  <c r="K574" i="2"/>
  <c r="K573" i="2"/>
  <c r="K572" i="2"/>
  <c r="K571" i="2"/>
  <c r="K570" i="2"/>
  <c r="K569" i="2"/>
  <c r="K568" i="2"/>
  <c r="K567" i="2"/>
  <c r="K566" i="2"/>
  <c r="K565" i="2"/>
  <c r="K564" i="2"/>
  <c r="K563" i="2"/>
  <c r="K562" i="2"/>
  <c r="K561" i="2"/>
  <c r="K560" i="2"/>
  <c r="K559" i="2"/>
  <c r="K558" i="2"/>
  <c r="K557" i="2"/>
  <c r="K556" i="2"/>
  <c r="K555" i="2"/>
  <c r="K554" i="2"/>
  <c r="K553" i="2"/>
  <c r="K552" i="2"/>
  <c r="K551" i="2"/>
  <c r="K550" i="2"/>
  <c r="K549" i="2"/>
  <c r="K548" i="2"/>
  <c r="K547" i="2"/>
  <c r="K544" i="2"/>
  <c r="K543" i="2"/>
  <c r="K542" i="2"/>
  <c r="K541" i="2"/>
  <c r="K540" i="2"/>
  <c r="K539" i="2"/>
  <c r="K538" i="2"/>
  <c r="K537" i="2"/>
  <c r="K536" i="2"/>
  <c r="K535" i="2"/>
  <c r="K534" i="2"/>
  <c r="K533" i="2"/>
  <c r="K532" i="2"/>
  <c r="K531" i="2"/>
  <c r="K530" i="2"/>
  <c r="K529" i="2"/>
  <c r="K528" i="2"/>
  <c r="K527" i="2"/>
  <c r="K526" i="2"/>
  <c r="K525" i="2"/>
  <c r="K524" i="2"/>
  <c r="K523" i="2"/>
  <c r="K522" i="2"/>
  <c r="K521" i="2"/>
  <c r="K520" i="2"/>
  <c r="K519" i="2"/>
  <c r="K518" i="2"/>
  <c r="K517" i="2"/>
  <c r="K516" i="2"/>
  <c r="K515" i="2"/>
  <c r="K514" i="2"/>
  <c r="K513" i="2"/>
  <c r="K512" i="2"/>
  <c r="K511" i="2"/>
  <c r="K510" i="2"/>
  <c r="K509" i="2"/>
  <c r="K508" i="2"/>
  <c r="K507" i="2"/>
  <c r="K506" i="2"/>
  <c r="K505" i="2"/>
  <c r="K504" i="2"/>
  <c r="K503" i="2"/>
  <c r="K502" i="2"/>
  <c r="K501" i="2"/>
  <c r="K500" i="2"/>
  <c r="K499" i="2"/>
  <c r="K498" i="2"/>
  <c r="K497" i="2"/>
  <c r="K496" i="2"/>
  <c r="K495" i="2"/>
  <c r="K494" i="2"/>
  <c r="K493" i="2"/>
  <c r="K492" i="2"/>
  <c r="K491" i="2"/>
  <c r="K490" i="2"/>
  <c r="K489" i="2"/>
  <c r="K488" i="2"/>
  <c r="K487" i="2"/>
  <c r="K486" i="2"/>
  <c r="K485" i="2"/>
  <c r="K484" i="2"/>
  <c r="K483" i="2"/>
  <c r="K482" i="2"/>
  <c r="K481" i="2"/>
  <c r="K480" i="2"/>
  <c r="K479" i="2"/>
  <c r="K478" i="2"/>
  <c r="K477" i="2"/>
  <c r="K476" i="2"/>
  <c r="K475" i="2"/>
  <c r="K474" i="2"/>
  <c r="K473" i="2"/>
  <c r="K472" i="2"/>
  <c r="K471" i="2"/>
  <c r="K470" i="2"/>
  <c r="K469" i="2"/>
  <c r="K468" i="2"/>
  <c r="K467" i="2"/>
  <c r="K466" i="2"/>
  <c r="K465" i="2"/>
  <c r="K464" i="2"/>
  <c r="K463" i="2"/>
  <c r="K462" i="2"/>
  <c r="K461" i="2"/>
  <c r="K460" i="2"/>
  <c r="K459" i="2"/>
  <c r="K458" i="2"/>
  <c r="K457" i="2"/>
  <c r="K456" i="2"/>
  <c r="K455" i="2"/>
  <c r="K454" i="2"/>
  <c r="K453" i="2"/>
  <c r="K452" i="2"/>
  <c r="K451" i="2"/>
  <c r="K450" i="2"/>
  <c r="K449" i="2"/>
  <c r="K448" i="2"/>
  <c r="K447" i="2"/>
  <c r="K446" i="2"/>
  <c r="K445" i="2"/>
  <c r="K444" i="2"/>
  <c r="K443" i="2"/>
  <c r="K442" i="2"/>
  <c r="K441" i="2"/>
  <c r="K440" i="2"/>
  <c r="K439" i="2"/>
  <c r="K438" i="2"/>
  <c r="K437" i="2"/>
  <c r="K436" i="2"/>
  <c r="K435" i="2"/>
  <c r="K434" i="2"/>
  <c r="K433" i="2"/>
  <c r="K432" i="2"/>
  <c r="K431" i="2"/>
  <c r="K430" i="2"/>
  <c r="K429" i="2"/>
  <c r="K428" i="2"/>
  <c r="K427" i="2"/>
  <c r="K426" i="2"/>
  <c r="K425" i="2"/>
  <c r="K424" i="2"/>
  <c r="K423" i="2"/>
  <c r="K422" i="2"/>
  <c r="K421" i="2"/>
  <c r="K420" i="2"/>
  <c r="K419" i="2"/>
  <c r="K418" i="2"/>
  <c r="K417" i="2"/>
  <c r="K416" i="2"/>
  <c r="K415" i="2"/>
  <c r="K414" i="2"/>
  <c r="K413" i="2"/>
  <c r="K412" i="2"/>
  <c r="K411" i="2"/>
  <c r="K410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2" i="2"/>
  <c r="K391" i="2"/>
  <c r="K390" i="2"/>
  <c r="K389" i="2"/>
  <c r="K388" i="2"/>
  <c r="K387" i="2"/>
  <c r="K386" i="2"/>
  <c r="K385" i="2"/>
  <c r="K384" i="2"/>
  <c r="K383" i="2"/>
  <c r="K382" i="2"/>
  <c r="K381" i="2"/>
  <c r="K380" i="2"/>
  <c r="K379" i="2"/>
  <c r="K378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40" i="2"/>
  <c r="K339" i="2"/>
  <c r="K338" i="2"/>
  <c r="K337" i="2"/>
  <c r="K336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C12" i="9"/>
  <c r="C13" i="9"/>
  <c r="C14" i="9"/>
  <c r="C15" i="9"/>
  <c r="C16" i="9"/>
  <c r="C17" i="9"/>
  <c r="C18" i="9"/>
  <c r="C19" i="9"/>
  <c r="C20" i="9"/>
  <c r="C21" i="9"/>
  <c r="C22" i="9"/>
  <c r="L4" i="5" l="1"/>
  <c r="L9" i="5"/>
  <c r="M97" i="4"/>
  <c r="M79" i="4"/>
  <c r="M69" i="4"/>
  <c r="M57" i="4"/>
  <c r="M33" i="4"/>
  <c r="M21" i="4"/>
  <c r="M4" i="4"/>
  <c r="M93" i="4"/>
  <c r="L50" i="5"/>
  <c r="L34" i="5"/>
  <c r="L18" i="5"/>
  <c r="L59" i="10"/>
  <c r="L44" i="10"/>
  <c r="L35" i="10"/>
  <c r="L26" i="10"/>
  <c r="L22" i="10"/>
  <c r="L18" i="10"/>
  <c r="L14" i="10"/>
  <c r="L10" i="10"/>
  <c r="L4" i="10"/>
  <c r="L6" i="10"/>
  <c r="L26" i="5"/>
  <c r="L14" i="5"/>
  <c r="L42" i="5"/>
  <c r="M281" i="2"/>
  <c r="M20" i="2"/>
  <c r="M348" i="2"/>
  <c r="M59" i="2"/>
  <c r="M354" i="2"/>
  <c r="M361" i="2"/>
  <c r="M430" i="2"/>
  <c r="M421" i="2"/>
  <c r="M189" i="2"/>
  <c r="M578" i="2"/>
  <c r="M271" i="2"/>
  <c r="M286" i="2"/>
  <c r="M424" i="2"/>
  <c r="M342" i="2"/>
  <c r="M36" i="2"/>
  <c r="M150" i="2"/>
  <c r="M155" i="2"/>
  <c r="M166" i="2"/>
  <c r="M186" i="2"/>
  <c r="M196" i="2"/>
  <c r="M202" i="2"/>
  <c r="M253" i="2"/>
  <c r="M262" i="2"/>
  <c r="M62" i="2"/>
  <c r="M371" i="2"/>
  <c r="M67" i="2"/>
  <c r="M215" i="2"/>
  <c r="M303" i="2"/>
  <c r="M380" i="2"/>
  <c r="M289" i="2"/>
  <c r="M364" i="2"/>
  <c r="M297" i="2"/>
  <c r="M615" i="2"/>
  <c r="M82" i="4"/>
  <c r="M76" i="2"/>
  <c r="M227" i="2"/>
  <c r="M311" i="2"/>
  <c r="M383" i="2"/>
  <c r="M112" i="2"/>
  <c r="M230" i="2"/>
  <c r="M316" i="2"/>
  <c r="M406" i="2"/>
  <c r="M133" i="2"/>
  <c r="M236" i="2"/>
  <c r="M320" i="2"/>
  <c r="M418" i="2"/>
  <c r="M139" i="2"/>
  <c r="M242" i="2"/>
  <c r="M32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Jana Stohrová</author>
  </authors>
  <commentList>
    <comment ref="E324" authorId="0" shapeId="0" xr:uid="{78BEC1DA-551B-4262-BD12-2A3369D67D60}">
      <text>
        <r>
          <rPr>
            <b/>
            <sz val="9"/>
            <color indexed="81"/>
            <rFont val="Tahoma"/>
            <family val="2"/>
            <charset val="238"/>
          </rPr>
          <t>Jana Stohrová:</t>
        </r>
        <r>
          <rPr>
            <sz val="9"/>
            <color indexed="81"/>
            <rFont val="Tahoma"/>
            <family val="2"/>
            <charset val="238"/>
          </rPr>
          <t xml:space="preserve">
dle ABRA 130, le nesedí mi to na malé balení, ještě prověřím
</t>
        </r>
      </text>
    </comment>
    <comment ref="A332" authorId="0" shapeId="0" xr:uid="{44689C07-600D-462B-BE8F-A7FC01D75E0B}">
      <text>
        <r>
          <rPr>
            <b/>
            <sz val="9"/>
            <color indexed="81"/>
            <rFont val="Tahoma"/>
            <family val="2"/>
            <charset val="238"/>
          </rPr>
          <t>Jana Stohrová:</t>
        </r>
        <r>
          <rPr>
            <sz val="9"/>
            <color indexed="81"/>
            <rFont val="Tahoma"/>
            <family val="2"/>
            <charset val="238"/>
          </rPr>
          <t xml:space="preserve">
9.11.2017 - změněn kód z BA230125000
</t>
        </r>
      </text>
    </comment>
    <comment ref="A340" authorId="0" shapeId="0" xr:uid="{78F28C4D-DE77-4220-8A1F-CE2BD8B59CBE}">
      <text>
        <r>
          <rPr>
            <b/>
            <sz val="9"/>
            <color indexed="81"/>
            <rFont val="Tahoma"/>
            <family val="2"/>
            <charset val="238"/>
          </rPr>
          <t>Jana Stohrová:</t>
        </r>
        <r>
          <rPr>
            <sz val="9"/>
            <color indexed="81"/>
            <rFont val="Tahoma"/>
            <family val="2"/>
            <charset val="238"/>
          </rPr>
          <t xml:space="preserve">
9.11.2017 - změněn kód AA231125000
</t>
        </r>
      </text>
    </comment>
  </commentList>
</comments>
</file>

<file path=xl/sharedStrings.xml><?xml version="1.0" encoding="utf-8"?>
<sst xmlns="http://schemas.openxmlformats.org/spreadsheetml/2006/main" count="5416" uniqueCount="2197">
  <si>
    <t>j. hmotn. [kg]</t>
  </si>
  <si>
    <t>m</t>
  </si>
  <si>
    <t>ks</t>
  </si>
  <si>
    <t>20 x 3/4"</t>
  </si>
  <si>
    <t>1"</t>
  </si>
  <si>
    <t>balení</t>
  </si>
  <si>
    <t>AA120008200</t>
  </si>
  <si>
    <t>8 x 1,0</t>
  </si>
  <si>
    <t>karton</t>
  </si>
  <si>
    <t>B</t>
  </si>
  <si>
    <t>AA120010500</t>
  </si>
  <si>
    <t>10 x 1,3</t>
  </si>
  <si>
    <t>AA120012300</t>
  </si>
  <si>
    <t>12 x 1,5</t>
  </si>
  <si>
    <t>AA120016200</t>
  </si>
  <si>
    <t>16 x 2,0</t>
  </si>
  <si>
    <t>fólie</t>
  </si>
  <si>
    <t>AA120017200</t>
  </si>
  <si>
    <t>17 x 2,0</t>
  </si>
  <si>
    <t>AA120018200</t>
  </si>
  <si>
    <t>18 x 2,0</t>
  </si>
  <si>
    <t>AA120020200</t>
  </si>
  <si>
    <t>20 x 2,0</t>
  </si>
  <si>
    <t>AA130016200</t>
  </si>
  <si>
    <t>16x2,0</t>
  </si>
  <si>
    <t>AA130016400</t>
  </si>
  <si>
    <t>AA130020200</t>
  </si>
  <si>
    <t>20x2,0</t>
  </si>
  <si>
    <t>AA429000000</t>
  </si>
  <si>
    <t>16-32</t>
  </si>
  <si>
    <t>AA900010030</t>
  </si>
  <si>
    <t>1 x 10 m x 30 mm</t>
  </si>
  <si>
    <t>AA900001000</t>
  </si>
  <si>
    <t>THM Systémová fólie s rastrem</t>
  </si>
  <si>
    <t>AA902003000</t>
  </si>
  <si>
    <t>AA902002011</t>
  </si>
  <si>
    <t>1025 x 1025 x 11 mm</t>
  </si>
  <si>
    <t>AA902001030</t>
  </si>
  <si>
    <t>AA903000960</t>
  </si>
  <si>
    <t>960 x 480 x 30 mm</t>
  </si>
  <si>
    <t>AA903000240</t>
  </si>
  <si>
    <t>480 x 240 x 30 mm</t>
  </si>
  <si>
    <t>AA903000320</t>
  </si>
  <si>
    <t>480 x 320 x 30 mm</t>
  </si>
  <si>
    <t>AA905003000</t>
  </si>
  <si>
    <t>200 mm</t>
  </si>
  <si>
    <t>250 mm</t>
  </si>
  <si>
    <t>300 mm</t>
  </si>
  <si>
    <t>350 mm</t>
  </si>
  <si>
    <t>400 mm</t>
  </si>
  <si>
    <t>450 mm</t>
  </si>
  <si>
    <t>500 mm</t>
  </si>
  <si>
    <t>550 mm</t>
  </si>
  <si>
    <t>600 mm</t>
  </si>
  <si>
    <t>650 mm</t>
  </si>
  <si>
    <t>AA906001002</t>
  </si>
  <si>
    <t>THM rozdělovač s průtokoměry INOX 2 okruhy</t>
  </si>
  <si>
    <t>150 mm</t>
  </si>
  <si>
    <t>AA906001003</t>
  </si>
  <si>
    <t>THM rozdělovač s průtokoměry INOX 3 okruhy</t>
  </si>
  <si>
    <t>AA906001004</t>
  </si>
  <si>
    <t>THM rozdělovač s průtokoměry INOX 4 okruhy</t>
  </si>
  <si>
    <t>AA906001005</t>
  </si>
  <si>
    <t>THM rozdělovač s průtokoměry INOX 5 okruhů</t>
  </si>
  <si>
    <t>AA906001006</t>
  </si>
  <si>
    <t>THM rozdělovač s průtokoměry INOX 6 okruhů</t>
  </si>
  <si>
    <t>AA906001007</t>
  </si>
  <si>
    <t>THM rozdělovač s průtokoměry INOX 7 okruhů</t>
  </si>
  <si>
    <t>AA906001008</t>
  </si>
  <si>
    <t>THM rozdělovač s průtokoměry INOX 8 okruhů</t>
  </si>
  <si>
    <t>AA906001009</t>
  </si>
  <si>
    <t>THM rozdělovač s průtokoměry INOX 9 okruhů</t>
  </si>
  <si>
    <t>AA906001010</t>
  </si>
  <si>
    <t>THM rozdělovač s průtokoměry INOX 10 okruhů</t>
  </si>
  <si>
    <t>AA906001011</t>
  </si>
  <si>
    <t>THM rozdělovač s průtokoměry INOX 11 okruhů</t>
  </si>
  <si>
    <t>AA906001012</t>
  </si>
  <si>
    <t>THM rozdělovač s průtokoměry INOX 12 okruhů</t>
  </si>
  <si>
    <t>AA906001013</t>
  </si>
  <si>
    <t>THM rozdělovač s průtokoměry INOX 13 okruhů</t>
  </si>
  <si>
    <t>700 mm</t>
  </si>
  <si>
    <t>AA906001014</t>
  </si>
  <si>
    <t>THM rozdělovač s průtokoměry INOX 14 okruhů</t>
  </si>
  <si>
    <t>750 mm</t>
  </si>
  <si>
    <t>AA906001015</t>
  </si>
  <si>
    <t>THM rozdělovač s průtokoměry INOX 15 okruhů</t>
  </si>
  <si>
    <t>800 mm</t>
  </si>
  <si>
    <t>AA907000045</t>
  </si>
  <si>
    <t>THM skříň rozděl. na omítku 2-4 ok.</t>
  </si>
  <si>
    <t>AA907000053</t>
  </si>
  <si>
    <t>THM skříň rozděl. na omítku 5-8 ok.</t>
  </si>
  <si>
    <t>530 mm</t>
  </si>
  <si>
    <t>AA907000068</t>
  </si>
  <si>
    <t>THM skříň rozděl. na omítku 6-9 ok.</t>
  </si>
  <si>
    <t>680 mm</t>
  </si>
  <si>
    <t>AA907000083</t>
  </si>
  <si>
    <t>THM skříň rozděl. na omítku 9-12 ok.</t>
  </si>
  <si>
    <t>830 mm</t>
  </si>
  <si>
    <t>AA907000103</t>
  </si>
  <si>
    <t>THM skříň rozděl. na omítku 9-12 ok. čerp.</t>
  </si>
  <si>
    <t>1030 mm</t>
  </si>
  <si>
    <t>AA908000045</t>
  </si>
  <si>
    <t>THM skříň rozděl. pod omítku 2-4 ok.</t>
  </si>
  <si>
    <t>AA908000053</t>
  </si>
  <si>
    <t>THM skříň rozděl. pod omítku 5-8 ok.</t>
  </si>
  <si>
    <t>AA908000068</t>
  </si>
  <si>
    <t>THM skříň rozděl. pod omítku 6-9 ok</t>
  </si>
  <si>
    <t>AA908000083</t>
  </si>
  <si>
    <t>THM skříň rozděl pod omítku 9-12 ok.</t>
  </si>
  <si>
    <t>AA908000103</t>
  </si>
  <si>
    <t>THM skříň rozděl. pod omítku 9-12 ok. čerp</t>
  </si>
  <si>
    <t>AA909000040</t>
  </si>
  <si>
    <t>dlouhá</t>
  </si>
  <si>
    <t>AA909000058</t>
  </si>
  <si>
    <t>AA910150050</t>
  </si>
  <si>
    <t>návin</t>
  </si>
  <si>
    <t>AA911025050</t>
  </si>
  <si>
    <t>THM PE chránička červená 25</t>
  </si>
  <si>
    <t>25 mm x 50 m</t>
  </si>
  <si>
    <t>AA912100200</t>
  </si>
  <si>
    <t>100x2000 mm</t>
  </si>
  <si>
    <t>AA913014018</t>
  </si>
  <si>
    <t>THM fixační oblouk plastový 14-18</t>
  </si>
  <si>
    <t>14 -18</t>
  </si>
  <si>
    <t>AA913020022</t>
  </si>
  <si>
    <t>THM fixační oblouk plastový 20-22</t>
  </si>
  <si>
    <t>20 - 22</t>
  </si>
  <si>
    <t>AA916000000</t>
  </si>
  <si>
    <t>sáček</t>
  </si>
  <si>
    <t>AA920016000</t>
  </si>
  <si>
    <t>THM eurokonus 3/4" k rozdělovači 16x2,0</t>
  </si>
  <si>
    <t>AA920017000</t>
  </si>
  <si>
    <t>THM eurokonus 3/4" k rozdělovači 17x2,0</t>
  </si>
  <si>
    <t>AA920018000</t>
  </si>
  <si>
    <t>THM eurokonus 3/4" k rozdělovači 18x2,0</t>
  </si>
  <si>
    <t>AA922000000</t>
  </si>
  <si>
    <t>THM tacker - sponkovač</t>
  </si>
  <si>
    <t>15 - 20</t>
  </si>
  <si>
    <t>AA922000001</t>
  </si>
  <si>
    <t>THM tacker - sponkovač plast</t>
  </si>
  <si>
    <t>AA923001000</t>
  </si>
  <si>
    <t>THM odvíječ horizontální</t>
  </si>
  <si>
    <t>10 - 20</t>
  </si>
  <si>
    <t>AA9252020034</t>
  </si>
  <si>
    <t>THM zátka rozdělovače KZI 3/4"</t>
  </si>
  <si>
    <t>AA926002001</t>
  </si>
  <si>
    <t>AA909000050</t>
  </si>
  <si>
    <t>rozměry</t>
  </si>
  <si>
    <t>balení velké</t>
  </si>
  <si>
    <t>balení malé</t>
  </si>
  <si>
    <t>Kč bez DPH</t>
  </si>
  <si>
    <t>AA110016004</t>
  </si>
  <si>
    <t>PPRCT grn UNI S3,2 SDR7,4 16x2,2 4m</t>
  </si>
  <si>
    <t>16x2,2</t>
  </si>
  <si>
    <t>A</t>
  </si>
  <si>
    <t>AA110020004</t>
  </si>
  <si>
    <t>PPRCT grn UNI S4 SDR9 20x2,3 4m</t>
  </si>
  <si>
    <t>20x2,3</t>
  </si>
  <si>
    <t>AA110025004</t>
  </si>
  <si>
    <t>PPRCT grn UNI S4 SDR9 25x2,8 4m</t>
  </si>
  <si>
    <t>25x2,8</t>
  </si>
  <si>
    <t>AA110032104</t>
  </si>
  <si>
    <t>PPRCT grn UNI S4 SDR9 32x3,6 4m</t>
  </si>
  <si>
    <t>32x3,6</t>
  </si>
  <si>
    <t>AA110040004</t>
  </si>
  <si>
    <t>PPRCT grn UNI S5 SDR11 40x3,7 4m</t>
  </si>
  <si>
    <t>40x3,7</t>
  </si>
  <si>
    <t>AA110050004</t>
  </si>
  <si>
    <t>PPRCT grn UNI S5 SDR11 50x4,6 4m</t>
  </si>
  <si>
    <t>50x4,6</t>
  </si>
  <si>
    <t>AA110063004</t>
  </si>
  <si>
    <t>PPRCT grn UNI S5 SDR11 63x5,8 4m</t>
  </si>
  <si>
    <t>63x5,8</t>
  </si>
  <si>
    <t>AA110075004</t>
  </si>
  <si>
    <t>PPRCT grn UNI S5 SDR11 75x6,8 4m</t>
  </si>
  <si>
    <t>75x6,8</t>
  </si>
  <si>
    <t>AA110090004</t>
  </si>
  <si>
    <t>PPRCT grn UNI S5 SDR11 90x8,2 4m</t>
  </si>
  <si>
    <t>90x8,2</t>
  </si>
  <si>
    <t>AA110110004</t>
  </si>
  <si>
    <t>PPRCT grn UNI S5 SDR11 110x10,0 4m</t>
  </si>
  <si>
    <t>110x10</t>
  </si>
  <si>
    <t>160x14,6</t>
  </si>
  <si>
    <t>200x18,2</t>
  </si>
  <si>
    <t>250x22,7</t>
  </si>
  <si>
    <t>AA110020003</t>
  </si>
  <si>
    <t>PPRCT grn UNI - S4 20x2,3 3m</t>
  </si>
  <si>
    <t>AA110025003</t>
  </si>
  <si>
    <t>PPRCT grn UNI - S4 25x2,8 3m</t>
  </si>
  <si>
    <t>AA110032103</t>
  </si>
  <si>
    <t>PPRCT grn UNI - S4 32x3,6 3m</t>
  </si>
  <si>
    <t>AA110040003</t>
  </si>
  <si>
    <t>PPRCT grn UNI - S5 40x3,7 3m</t>
  </si>
  <si>
    <t>AA110050003</t>
  </si>
  <si>
    <t>PPRCT grn UNI - S5 50x4,6 3m</t>
  </si>
  <si>
    <t>AA110063003</t>
  </si>
  <si>
    <t>PPRCT grn UNI - S5 63x5,8 3m</t>
  </si>
  <si>
    <t>AA112020004</t>
  </si>
  <si>
    <t>PPRCT grn HOT S3,2 SDR7,4 20x2,8 4m</t>
  </si>
  <si>
    <t>20x2,8</t>
  </si>
  <si>
    <t>AA112025004</t>
  </si>
  <si>
    <t>PPRCT grn HOT S3,2 SDR7,4 25x3,5 4m</t>
  </si>
  <si>
    <t>25x3,5</t>
  </si>
  <si>
    <t>AA112032004</t>
  </si>
  <si>
    <t>PPRCT grn HOT S3,2 SDR7,4 32x4,4 4m</t>
  </si>
  <si>
    <t>32x4,4</t>
  </si>
  <si>
    <t>AA112040004</t>
  </si>
  <si>
    <t>PPRCT grn HOT S3,2 SDR7,4 40x5,5 4m</t>
  </si>
  <si>
    <t>40x5,5</t>
  </si>
  <si>
    <t>AA112050004</t>
  </si>
  <si>
    <t>PPRCT grn HOT S3,2 SDR7,4 50x6,9 4m</t>
  </si>
  <si>
    <t>50x6,9</t>
  </si>
  <si>
    <t>AA112063004</t>
  </si>
  <si>
    <t>PPRCT grn HOT S3,2 SDR7,4 63x8,6 4m</t>
  </si>
  <si>
    <t>63x8,6</t>
  </si>
  <si>
    <t>AA112075004</t>
  </si>
  <si>
    <t>PPRCT grn HOT S3,2 SDR7,4 75x10,3 4m</t>
  </si>
  <si>
    <t>75x10,3</t>
  </si>
  <si>
    <t>AA112090004</t>
  </si>
  <si>
    <t>PPRCT grn HOT S3,2 SDR7,4 90x12,3 4m</t>
  </si>
  <si>
    <t>90x12,3</t>
  </si>
  <si>
    <t>AA112110004</t>
  </si>
  <si>
    <t>PPRCT grn HOT S3,2 SDR7,4 110x15,1 4m</t>
  </si>
  <si>
    <t>110x15,1</t>
  </si>
  <si>
    <t>BA112125004</t>
  </si>
  <si>
    <t>PPRCT gnn HOT S3,2 SDR7,4 125x17,1 4m</t>
  </si>
  <si>
    <t>125x17,1</t>
  </si>
  <si>
    <t>AA113020004</t>
  </si>
  <si>
    <t>PPRCT grn FASER HOT S3,2 SDR7,4 20x2,8 4m</t>
  </si>
  <si>
    <t>AA113025004</t>
  </si>
  <si>
    <t>PPRCT grn FASER HOT S3,2 SDR7,4 25x3,5 4m</t>
  </si>
  <si>
    <t>AA113032004</t>
  </si>
  <si>
    <t>PPRCT grn FASER HOT S4 SDR9 32x3,6 4m</t>
  </si>
  <si>
    <t>AA113040004</t>
  </si>
  <si>
    <t>PPRCT grn FASER HOT S4 SDR9 40x4,5 4m</t>
  </si>
  <si>
    <t>40x4,5</t>
  </si>
  <si>
    <t>AA113050004</t>
  </si>
  <si>
    <t>PPRCT grn FASER HOT S4 SDR9 50x5,6 4m</t>
  </si>
  <si>
    <t>50x5,6</t>
  </si>
  <si>
    <t>AA113063004</t>
  </si>
  <si>
    <t>PPRCT grn FASER HOT S4 SDR9 63x7,1 4m</t>
  </si>
  <si>
    <t>63x7,1</t>
  </si>
  <si>
    <t>AA113075004</t>
  </si>
  <si>
    <t>75x8,4</t>
  </si>
  <si>
    <t>AA113090004</t>
  </si>
  <si>
    <t>PPRCT grn FASER HOT S4 SDR9 90x10,1 4m</t>
  </si>
  <si>
    <t>90x10,1</t>
  </si>
  <si>
    <t>AA113110004</t>
  </si>
  <si>
    <t>PPRCT grn FASER HOT S4 SDR9 110x12,3 4m</t>
  </si>
  <si>
    <t>110x12,3</t>
  </si>
  <si>
    <t>BA113125004</t>
  </si>
  <si>
    <t>PPRCT gnn FASER HOT S4 SDR9 125x14,0 4m</t>
  </si>
  <si>
    <t>125x14</t>
  </si>
  <si>
    <t>BA113125006</t>
  </si>
  <si>
    <t>PPRCT gnn FASER HOT S4 SDR9 125x14,0 6m</t>
  </si>
  <si>
    <t>BA113160004</t>
  </si>
  <si>
    <t>PPRCT gnn FASER HOT S5 SDR11 160x14,6 4m</t>
  </si>
  <si>
    <t>BA113160006</t>
  </si>
  <si>
    <t>PPRCT gnn FASER HOT S5 SDR11 160x14,6 6m</t>
  </si>
  <si>
    <t>BA113200004</t>
  </si>
  <si>
    <t>PPRCT gnn FASER HOT S5 SDR11 200x18,2 4m</t>
  </si>
  <si>
    <t>BA113200006</t>
  </si>
  <si>
    <t>PPRCT gnn FASER HOT S5 SDR11 200x18,2 6m</t>
  </si>
  <si>
    <t>BA113250004</t>
  </si>
  <si>
    <t>PPRCT gnn FASER HOT S5 SDR11 250x22,7 4m</t>
  </si>
  <si>
    <t>BA113250006</t>
  </si>
  <si>
    <t>PPRCT gnn FASER HOT S5 SDR11 250x22,7 6m</t>
  </si>
  <si>
    <t>AA113020003</t>
  </si>
  <si>
    <t>PPRCT grn FASER HOT - S3,2 20x2,8 3m</t>
  </si>
  <si>
    <t>AA113025003</t>
  </si>
  <si>
    <t>PPRCT grn FASER HOT - S3,2 25x3,5 3m</t>
  </si>
  <si>
    <t>AA113032003</t>
  </si>
  <si>
    <t>PPRCT grn FASER HOT - S4 32x3,6 3m</t>
  </si>
  <si>
    <t>AA113040003</t>
  </si>
  <si>
    <t>PPRCT grn FASER HOT - S4 40x4,5 3m</t>
  </si>
  <si>
    <t>AA113050003</t>
  </si>
  <si>
    <t>PPRCT grn FASER HOT - S4 50x5,6 3m</t>
  </si>
  <si>
    <t>AA113063003</t>
  </si>
  <si>
    <t>PPRCT grn FASER HOT - S4 63x7,1 3m</t>
  </si>
  <si>
    <t>AA101020004</t>
  </si>
  <si>
    <t>PPR grn CLASSIC PN20 S2,5 SDR6  20x3,4 4m</t>
  </si>
  <si>
    <t>20x3,4</t>
  </si>
  <si>
    <t>AA101025004</t>
  </si>
  <si>
    <t>PPR grn CLASSIC PN20 S2,5 SDR6  25x4,2 4m</t>
  </si>
  <si>
    <t>25x4,2</t>
  </si>
  <si>
    <t>AA101032004</t>
  </si>
  <si>
    <t>PPR grn CLASSIC PN20 S2,5 SDR6  32x5,4 4m</t>
  </si>
  <si>
    <t>32x5,4</t>
  </si>
  <si>
    <t>AA232016000</t>
  </si>
  <si>
    <t>PPR grn kompenzační smyčka 16</t>
  </si>
  <si>
    <t>AA232020000T</t>
  </si>
  <si>
    <t>PPRCT grn kompenzační smyčka 20</t>
  </si>
  <si>
    <t>AA232025000T</t>
  </si>
  <si>
    <t>PPRCT grn kompenzační smyčka 25</t>
  </si>
  <si>
    <t>AA232032000T</t>
  </si>
  <si>
    <t>PPRCT grn kompenzační smyčka 32</t>
  </si>
  <si>
    <t>AA232040000T</t>
  </si>
  <si>
    <t>PPRCT grn kompenzační smyčka 40</t>
  </si>
  <si>
    <t>AA233016000</t>
  </si>
  <si>
    <t>PPR grn křížení 16</t>
  </si>
  <si>
    <t>AA233020000</t>
  </si>
  <si>
    <t>PPR grn křížení 20</t>
  </si>
  <si>
    <t>AA233025000</t>
  </si>
  <si>
    <t>PPR grn křížení 25</t>
  </si>
  <si>
    <t>AA233032000T</t>
  </si>
  <si>
    <t>PPRCT grn křížení 32</t>
  </si>
  <si>
    <t>PPR grn křížení 40</t>
  </si>
  <si>
    <t>AA246020000</t>
  </si>
  <si>
    <t>PPR grn křížení hrdlové 20</t>
  </si>
  <si>
    <t>PPRCT grn křížení hrdlové 20 krátké</t>
  </si>
  <si>
    <t>PPRCT grn křížení hrdlové 25 krátké</t>
  </si>
  <si>
    <t>AA202016000</t>
  </si>
  <si>
    <t>PPR grn koleno 90° 16</t>
  </si>
  <si>
    <t>AA202020000</t>
  </si>
  <si>
    <t>PPR grn koleno 90° 20</t>
  </si>
  <si>
    <t>AA202025000</t>
  </si>
  <si>
    <t>PPR grn koleno 90° 25</t>
  </si>
  <si>
    <t>AA202032000</t>
  </si>
  <si>
    <t>PPR grn koleno 90° 32</t>
  </si>
  <si>
    <t>PPRCT grn koleno 90° 40</t>
  </si>
  <si>
    <t>PPR grn koleno 90° 50</t>
  </si>
  <si>
    <t>PPR grn koleno 90° 63</t>
  </si>
  <si>
    <t>PPRCT grn koleno 90° 75</t>
  </si>
  <si>
    <t>PPRCT grn koleno 90° 90</t>
  </si>
  <si>
    <t>PPRCT grn koleno 90° 110</t>
  </si>
  <si>
    <t>BA202125000</t>
  </si>
  <si>
    <t>PPRCT gnn koleno 90° 125</t>
  </si>
  <si>
    <t>AA211025020</t>
  </si>
  <si>
    <t>PPR grn koleno 90° redukované 25x20</t>
  </si>
  <si>
    <t xml:space="preserve"> 25x20</t>
  </si>
  <si>
    <t>AA203016000</t>
  </si>
  <si>
    <t>PPR grn koleno 45° 16</t>
  </si>
  <si>
    <t>AA203020000</t>
  </si>
  <si>
    <t>PPR grn koleno 45° 20</t>
  </si>
  <si>
    <t>AA203025000</t>
  </si>
  <si>
    <t>PPR grn koleno 45° 25</t>
  </si>
  <si>
    <t>AA203032000</t>
  </si>
  <si>
    <t>PPR grn koleno 45° 32</t>
  </si>
  <si>
    <t>AA203040000</t>
  </si>
  <si>
    <t>PPR grn koleno 45° 40</t>
  </si>
  <si>
    <t>PPRCT grn koleno 45° 50</t>
  </si>
  <si>
    <t>PPRCT grn koleno 45° 63</t>
  </si>
  <si>
    <t>PPRCT grn koleno 45° 75</t>
  </si>
  <si>
    <t>PPRCT grn koleno 45° 90</t>
  </si>
  <si>
    <t>PPRCT grn koleno 45° 110</t>
  </si>
  <si>
    <t>BA203125000</t>
  </si>
  <si>
    <t>PPRCT gnn koleno 45° 125</t>
  </si>
  <si>
    <t>AA204020000</t>
  </si>
  <si>
    <t>PPR grn koleno 90° vnitřní/vnější 20</t>
  </si>
  <si>
    <t>AA204025000</t>
  </si>
  <si>
    <t>PPR grn koleno 90° vnitřní/vnější 25</t>
  </si>
  <si>
    <t>AA204032000</t>
  </si>
  <si>
    <t>PPR grn koleno 90° vnitřní/vnější 32</t>
  </si>
  <si>
    <t>AA205016000</t>
  </si>
  <si>
    <t>PPR grn koleno 45° vnitřní/ vnější 16</t>
  </si>
  <si>
    <t>AA205020000</t>
  </si>
  <si>
    <t>PPR grn koleno 45° vnitřní/ vnější 20</t>
  </si>
  <si>
    <t>AA205025000</t>
  </si>
  <si>
    <t>PPR grn koleno 45° vnitřní/ vnější 25</t>
  </si>
  <si>
    <t>AA206020000</t>
  </si>
  <si>
    <t>PPR grn nástěnné koleno navařovací 20</t>
  </si>
  <si>
    <t>AA206025000</t>
  </si>
  <si>
    <t>PPR grn nástěnné koleno navařovací 25</t>
  </si>
  <si>
    <t>AA249020012</t>
  </si>
  <si>
    <t>PPR grn dvoj.nást.koleno (150) 20x1/2"</t>
  </si>
  <si>
    <t>AA249025012</t>
  </si>
  <si>
    <t>PPR grn dvoj.nást.koleno (150) 25x1/2"</t>
  </si>
  <si>
    <t>AA210020016</t>
  </si>
  <si>
    <t>PPR grn redukce vnitřní/vnější 20x16</t>
  </si>
  <si>
    <t>20x16</t>
  </si>
  <si>
    <t>AA210025016</t>
  </si>
  <si>
    <t>PPR grn redukce vnitřní/vnější 25x16</t>
  </si>
  <si>
    <t>25x16</t>
  </si>
  <si>
    <t>AA210025020</t>
  </si>
  <si>
    <t>PPR grn redukce vnitřní/vnější 25x20</t>
  </si>
  <si>
    <t>25x20</t>
  </si>
  <si>
    <t>AA210032020</t>
  </si>
  <si>
    <t>PPR grn redukce vnitřní/vnější 32x20</t>
  </si>
  <si>
    <t>32x20</t>
  </si>
  <si>
    <t>AA210032025</t>
  </si>
  <si>
    <t>PPR grn redukce vnitřní/vnější 32x25/25x20</t>
  </si>
  <si>
    <t>32x25</t>
  </si>
  <si>
    <t>AA210040020</t>
  </si>
  <si>
    <t>PPR grn redukce vnitřní/vnější 40x20</t>
  </si>
  <si>
    <t>40x20</t>
  </si>
  <si>
    <t>AA210040025</t>
  </si>
  <si>
    <t>PPR grn redukce vnitřní/vnější 40x25</t>
  </si>
  <si>
    <t>40x25</t>
  </si>
  <si>
    <t>AA210040032</t>
  </si>
  <si>
    <t>PPR grn redukce vnitřní/vnější 40x32</t>
  </si>
  <si>
    <t>40x32</t>
  </si>
  <si>
    <t>AA210050032</t>
  </si>
  <si>
    <t>PPR grn redukce vnitřní/vnější 50x32</t>
  </si>
  <si>
    <t>50x32</t>
  </si>
  <si>
    <t>AA210050040</t>
  </si>
  <si>
    <t>PPR grn redukce vnitřní/vnější 50x40</t>
  </si>
  <si>
    <t>50x40</t>
  </si>
  <si>
    <t>AA210063032</t>
  </si>
  <si>
    <t>PPR grn redukce vnitřní/vnější 40x32/63x32</t>
  </si>
  <si>
    <t>63x32</t>
  </si>
  <si>
    <t>AA210063040</t>
  </si>
  <si>
    <t>PPR grn redukce vnitřní/vnější 63x40</t>
  </si>
  <si>
    <t>63x40</t>
  </si>
  <si>
    <t>AA210063050</t>
  </si>
  <si>
    <t>PPR grn redukce vnitřní/vnější 63x50</t>
  </si>
  <si>
    <t>63x50</t>
  </si>
  <si>
    <t>AA210075040T</t>
  </si>
  <si>
    <t>PPRCT grn redukce vnitřní/vnější 75x40</t>
  </si>
  <si>
    <t>75x40</t>
  </si>
  <si>
    <t>AA210075050</t>
  </si>
  <si>
    <t>PPR grn redukce vnitřní/vnější 75x50</t>
  </si>
  <si>
    <t>75x50</t>
  </si>
  <si>
    <t>AA210075063</t>
  </si>
  <si>
    <t>PPR grn redukce vnitřní/vnější 75x63</t>
  </si>
  <si>
    <t>75x63</t>
  </si>
  <si>
    <t>AA210090063</t>
  </si>
  <si>
    <t>PPR grn redukce vnitřní/vnější 90x63</t>
  </si>
  <si>
    <t>90x63</t>
  </si>
  <si>
    <t>AA210090075</t>
  </si>
  <si>
    <t>PPR grn redukce vnitřní/vnější 90x75</t>
  </si>
  <si>
    <t>90x75</t>
  </si>
  <si>
    <t>AA210110075T</t>
  </si>
  <si>
    <t>PPRCT grn redukce vnitřní/vnější 110x75</t>
  </si>
  <si>
    <t>110x75</t>
  </si>
  <si>
    <t>AA210110090</t>
  </si>
  <si>
    <t>PPR grn redukce vnitřní/vnější 110x90</t>
  </si>
  <si>
    <t>110x90</t>
  </si>
  <si>
    <t>BA210125110</t>
  </si>
  <si>
    <t>PPRCT gnn redukce vnitřní/vnější 125x110</t>
  </si>
  <si>
    <t>125x110</t>
  </si>
  <si>
    <t>AA242020000</t>
  </si>
  <si>
    <t>PPR grn koleno trojcestné 20</t>
  </si>
  <si>
    <t>PPR grn koleno trojcestné 25</t>
  </si>
  <si>
    <t>AA242032000T</t>
  </si>
  <si>
    <t>PPRCT grn koleno trojcestné 32</t>
  </si>
  <si>
    <t>AA201016000</t>
  </si>
  <si>
    <t>PPR grn nátrubek 16</t>
  </si>
  <si>
    <t>AA201020000</t>
  </si>
  <si>
    <t>PPR grn nátrubek 20</t>
  </si>
  <si>
    <t>AA201025000</t>
  </si>
  <si>
    <t>PPR grn nátrubek 25</t>
  </si>
  <si>
    <t>AA201032000</t>
  </si>
  <si>
    <t>PPR grn nátrubek 32</t>
  </si>
  <si>
    <t>AA201040000T</t>
  </si>
  <si>
    <t>PPRCT grn nátrubek 40</t>
  </si>
  <si>
    <t>PPR grn nátrubek 50</t>
  </si>
  <si>
    <t>PPR grn nátrubek 63</t>
  </si>
  <si>
    <t>AA201075000</t>
  </si>
  <si>
    <t>PPR grn nátrubek 75</t>
  </si>
  <si>
    <t>AA201090000</t>
  </si>
  <si>
    <t>PPR grn nátrubek 90</t>
  </si>
  <si>
    <t>BA201125000</t>
  </si>
  <si>
    <t>PPRCT gnn nátrubek 125</t>
  </si>
  <si>
    <t>AA209020016</t>
  </si>
  <si>
    <t>PPR grn redukce  20x16</t>
  </si>
  <si>
    <t>AA209025020</t>
  </si>
  <si>
    <t>PPR grn redukcd 25x20</t>
  </si>
  <si>
    <t>AA209032020</t>
  </si>
  <si>
    <t>PPR grn redukce  32x20</t>
  </si>
  <si>
    <t>AA209032025</t>
  </si>
  <si>
    <t>PPR grn redukce  32x25</t>
  </si>
  <si>
    <t>AA209050040</t>
  </si>
  <si>
    <t>PPR grn redukce  50x40</t>
  </si>
  <si>
    <t>AA209063050</t>
  </si>
  <si>
    <t>PPR grn redukce  63x50</t>
  </si>
  <si>
    <t>AA241020000T</t>
  </si>
  <si>
    <t>PPRCT grn koleno oblouk 90° 20 vni/vně</t>
  </si>
  <si>
    <t>AA259020000</t>
  </si>
  <si>
    <t>PPR gnn koleno oblouk 90° 20</t>
  </si>
  <si>
    <t>AA259025000</t>
  </si>
  <si>
    <t>PPR gnn koleno oblouk 90° 25</t>
  </si>
  <si>
    <t>AA259032000</t>
  </si>
  <si>
    <t>PPR gnn koleno oblouk 90° 32</t>
  </si>
  <si>
    <t>AA259040000</t>
  </si>
  <si>
    <t>PPR gnn koleno oblouk 90° 40</t>
  </si>
  <si>
    <t>AA208016000</t>
  </si>
  <si>
    <t>PPR grn T kus jednoznačný 16</t>
  </si>
  <si>
    <t>AA208020000</t>
  </si>
  <si>
    <t>PPR grn T kus jednoznačný 20</t>
  </si>
  <si>
    <t>AA208025000</t>
  </si>
  <si>
    <t>PPR grn T kus jednoznačný 25</t>
  </si>
  <si>
    <t>AA208032000</t>
  </si>
  <si>
    <t>PPR grn T kus jednoznačný 32</t>
  </si>
  <si>
    <t>AA208040000</t>
  </si>
  <si>
    <t>PPR grn T kus jednoznačný 40</t>
  </si>
  <si>
    <t>AA208050000</t>
  </si>
  <si>
    <t>PPR grn T kus jednoznačný 50</t>
  </si>
  <si>
    <t>PPR grn T kus jednoznačný 63</t>
  </si>
  <si>
    <t>PPRCT grn T kus jednoznačný 75</t>
  </si>
  <si>
    <t>PPRCT grn T kus jednoznačný 90</t>
  </si>
  <si>
    <t>PPRCT grn T kus jednoznačný 110</t>
  </si>
  <si>
    <t>BA208125000</t>
  </si>
  <si>
    <t>PPRCT gnn T kus jednoznačný 125</t>
  </si>
  <si>
    <t>AA212020016</t>
  </si>
  <si>
    <t>PPR grn T kus redukovaný 20x16x20</t>
  </si>
  <si>
    <t>20x16x20</t>
  </si>
  <si>
    <t>AA212020025</t>
  </si>
  <si>
    <t>PPR grn T kus redukovaný 20x25x20</t>
  </si>
  <si>
    <t>20x25x20</t>
  </si>
  <si>
    <t>AA212025021</t>
  </si>
  <si>
    <t>PPR grn T kus redukovaný 25x20x20</t>
  </si>
  <si>
    <t>25x20x20</t>
  </si>
  <si>
    <t>AA212025020</t>
  </si>
  <si>
    <t>PPR grn T kus redukovaný 25x20x25</t>
  </si>
  <si>
    <t>25x20x25</t>
  </si>
  <si>
    <t>AA212032020</t>
  </si>
  <si>
    <t>PPR grn T kus redukovaný 32x20x32</t>
  </si>
  <si>
    <t>32x20x32</t>
  </si>
  <si>
    <t>AA212032025</t>
  </si>
  <si>
    <t>PPR grn T kus redukovaný 32x25x32</t>
  </si>
  <si>
    <t>32x25x32</t>
  </si>
  <si>
    <t>AA212040020</t>
  </si>
  <si>
    <t>PPR grn T kus redukovaný 40x20x40</t>
  </si>
  <si>
    <t>40x20x40</t>
  </si>
  <si>
    <t>AA212040025</t>
  </si>
  <si>
    <t>PPR grn T kus redukovaný 40x25x40</t>
  </si>
  <si>
    <t>40x25x40</t>
  </si>
  <si>
    <t>AA212040032</t>
  </si>
  <si>
    <t>PPR grn T kus redukovaný 40x32x40</t>
  </si>
  <si>
    <t>40x32x40</t>
  </si>
  <si>
    <t>AA212050025</t>
  </si>
  <si>
    <t>PPR grn T kus redukovaný 50x25x50</t>
  </si>
  <si>
    <t>50x25x50</t>
  </si>
  <si>
    <t>PPR grn T kus redukovaný 50x32x50</t>
  </si>
  <si>
    <t>50x32x50</t>
  </si>
  <si>
    <t>AA212050040</t>
  </si>
  <si>
    <t>PPR grn T kus redukovaný 50x40x50</t>
  </si>
  <si>
    <t>50x40x50</t>
  </si>
  <si>
    <t>AA212063032</t>
  </si>
  <si>
    <t>PPR grn T kus redukovaný 63x32x63</t>
  </si>
  <si>
    <t>63x32x63</t>
  </si>
  <si>
    <t>PPR grn T kus redukovaný 63x40x63</t>
  </si>
  <si>
    <t>63x40x63</t>
  </si>
  <si>
    <t>PPR grn T kus redukovaný 63x50x63</t>
  </si>
  <si>
    <t>63x50x63</t>
  </si>
  <si>
    <t>AA212090063</t>
  </si>
  <si>
    <t>PPR grn T kus redukovaný 90x63x90</t>
  </si>
  <si>
    <t>90x63x90</t>
  </si>
  <si>
    <t>AA212090075</t>
  </si>
  <si>
    <t>PPR grn T kus redukovaný 90x75x90</t>
  </si>
  <si>
    <t>90x75x90</t>
  </si>
  <si>
    <t>BA212125075</t>
  </si>
  <si>
    <t>PPRCT gnn T kus reduk polyf/nat 125x75</t>
  </si>
  <si>
    <t>125x75x125</t>
  </si>
  <si>
    <t>BA212125090</t>
  </si>
  <si>
    <t>PPRCT gnn T kus reduk polyf/nat 125x90</t>
  </si>
  <si>
    <t>125x90x125</t>
  </si>
  <si>
    <t>BA212125110</t>
  </si>
  <si>
    <t>PPRCT gnn T kus reduk polyf/nat 125x110</t>
  </si>
  <si>
    <t>125x110x125</t>
  </si>
  <si>
    <t>AA235020000</t>
  </si>
  <si>
    <t>PPR grn kříž 20</t>
  </si>
  <si>
    <t>AA235025000</t>
  </si>
  <si>
    <t>PPR grn kříž 25</t>
  </si>
  <si>
    <t>AA235032000</t>
  </si>
  <si>
    <t>PPR grn kříž 32</t>
  </si>
  <si>
    <t>AA213020012</t>
  </si>
  <si>
    <t>PPR grn přechodka PZE 20x1/2"</t>
  </si>
  <si>
    <t>20x1/2"</t>
  </si>
  <si>
    <t>AA213020034</t>
  </si>
  <si>
    <t>PPR grn přechodka PZE 20x3/4"</t>
  </si>
  <si>
    <t>20x3/4"</t>
  </si>
  <si>
    <t>AA213025034</t>
  </si>
  <si>
    <t>PPR grn přechodka PZE 25x3/4"</t>
  </si>
  <si>
    <t>25x3/4"</t>
  </si>
  <si>
    <t>AA213032001</t>
  </si>
  <si>
    <t>PPR grn přechodka PZE 32x1"</t>
  </si>
  <si>
    <t>32x1"</t>
  </si>
  <si>
    <t>AA213040054</t>
  </si>
  <si>
    <t>PPR grn přechodka PZE 40x5/4"</t>
  </si>
  <si>
    <t>40x5/4"</t>
  </si>
  <si>
    <t>AA213050064</t>
  </si>
  <si>
    <t>PPR grn přechodka PZE 50x6/4"</t>
  </si>
  <si>
    <t>50x6/4"</t>
  </si>
  <si>
    <t>AA213063002</t>
  </si>
  <si>
    <t>PPR grn přechodka PZE 63x2"</t>
  </si>
  <si>
    <t>63x2"</t>
  </si>
  <si>
    <t>AA207020034</t>
  </si>
  <si>
    <t>PPR grn výtokové plastové koleno 20 x 3/4"</t>
  </si>
  <si>
    <t>AA207025001</t>
  </si>
  <si>
    <t>PPR grn výtokové plastové koleno 25 x 1"</t>
  </si>
  <si>
    <t>25 x 1"</t>
  </si>
  <si>
    <t>AA256020034</t>
  </si>
  <si>
    <t>PPR grn rychlospojka 20 x 3/4"</t>
  </si>
  <si>
    <t>AA256025001</t>
  </si>
  <si>
    <t>PPR grn rychlospojka 25 x 1"</t>
  </si>
  <si>
    <t>AA280020034</t>
  </si>
  <si>
    <t>PPR grn plast hadičník na hadici 20x3/4"</t>
  </si>
  <si>
    <t>AA280025001</t>
  </si>
  <si>
    <t>PPR grn plast hadičník na hadici 25x1"</t>
  </si>
  <si>
    <t>AA229016000</t>
  </si>
  <si>
    <t>PPR grn záslepka 16</t>
  </si>
  <si>
    <t>AA229020000</t>
  </si>
  <si>
    <t>PPR grn záslepka 20</t>
  </si>
  <si>
    <t>AA229025000</t>
  </si>
  <si>
    <t>PPR grn záslepka 25</t>
  </si>
  <si>
    <t>AA229032000</t>
  </si>
  <si>
    <t>PPR grn záslepka 32</t>
  </si>
  <si>
    <t>AA229040000</t>
  </si>
  <si>
    <t>PPR grn záslepka 40</t>
  </si>
  <si>
    <t>PPR grn záslepka 50</t>
  </si>
  <si>
    <t>PPR grn záslepka 63</t>
  </si>
  <si>
    <t>AA229075000Z</t>
  </si>
  <si>
    <t>PPR grn záslepka 75</t>
  </si>
  <si>
    <t>AA229090000Z</t>
  </si>
  <si>
    <t>PPR grn záslepka 90</t>
  </si>
  <si>
    <t>PPRCT grn záslepka 110</t>
  </si>
  <si>
    <t>BA229125000</t>
  </si>
  <si>
    <t>PPRCT gnn záslepka 125</t>
  </si>
  <si>
    <t>AA245020000</t>
  </si>
  <si>
    <t>PPR grn záslepka vnitřní 20</t>
  </si>
  <si>
    <t>AA245025000</t>
  </si>
  <si>
    <t>PPR grn záslepka vnitřní 25</t>
  </si>
  <si>
    <t>AA238063032</t>
  </si>
  <si>
    <t>PPR grn sedlo 63/32</t>
  </si>
  <si>
    <t>AA238075032</t>
  </si>
  <si>
    <t>PPR grn sedlo 75/32</t>
  </si>
  <si>
    <t>75x32</t>
  </si>
  <si>
    <t>AA238090032</t>
  </si>
  <si>
    <t>PPR grn sedlo 90/32</t>
  </si>
  <si>
    <t>90x32</t>
  </si>
  <si>
    <t>AA238110032</t>
  </si>
  <si>
    <t>PPR grn sedlo 110/32</t>
  </si>
  <si>
    <t>110x32</t>
  </si>
  <si>
    <t>AA238110040T</t>
  </si>
  <si>
    <t>PPRCT grn sedlo 110/40</t>
  </si>
  <si>
    <t>110x40</t>
  </si>
  <si>
    <t>BA238125020</t>
  </si>
  <si>
    <t>PPR gnn sedlo 125/20</t>
  </si>
  <si>
    <t>125x20</t>
  </si>
  <si>
    <t>BA238125025</t>
  </si>
  <si>
    <t>PPR gnn sedlo 63-125/25</t>
  </si>
  <si>
    <t>125x25</t>
  </si>
  <si>
    <t>BA238125032</t>
  </si>
  <si>
    <t>PPRCT gnn sedlo polyf 63-125/32</t>
  </si>
  <si>
    <t>125x32</t>
  </si>
  <si>
    <t>BA238125040</t>
  </si>
  <si>
    <t>PPRCT gnn sedlo polyf 75-125/40</t>
  </si>
  <si>
    <t>125x40</t>
  </si>
  <si>
    <t>BA238125050</t>
  </si>
  <si>
    <t>PPRCT gnn sedlo polyf 90-125/50</t>
  </si>
  <si>
    <t>125x50</t>
  </si>
  <si>
    <t>BA238125063</t>
  </si>
  <si>
    <t>PPRCT gnn sedlo polyf 110-125/63</t>
  </si>
  <si>
    <t>125x63</t>
  </si>
  <si>
    <t>AA251000000</t>
  </si>
  <si>
    <t>PPR grn podložka do bytových jader 66/22mm</t>
  </si>
  <si>
    <t>66x22</t>
  </si>
  <si>
    <t>AA252000001</t>
  </si>
  <si>
    <t>PP grn zátka tlaková dlouhá modrá</t>
  </si>
  <si>
    <t>1/2"</t>
  </si>
  <si>
    <t>AA252000002</t>
  </si>
  <si>
    <t>PP grn zátka tlaková dlouhá červená</t>
  </si>
  <si>
    <t>AA253000000</t>
  </si>
  <si>
    <t xml:space="preserve">PPR grn zátka krátká </t>
  </si>
  <si>
    <t>AA216016012</t>
  </si>
  <si>
    <t>PPR grn koleno KZE 16x1/2"</t>
  </si>
  <si>
    <t>16x1/2"</t>
  </si>
  <si>
    <t>AA216020012</t>
  </si>
  <si>
    <t>PPR grn koleno KZE 20x1/2"</t>
  </si>
  <si>
    <t>AA216020034</t>
  </si>
  <si>
    <t>PPR grn koleno KZE 20x3/4"</t>
  </si>
  <si>
    <t>20x3/4</t>
  </si>
  <si>
    <t>AA216025012</t>
  </si>
  <si>
    <t>PPR grn koleno KZE 25x1/2"</t>
  </si>
  <si>
    <t>25x1/2"</t>
  </si>
  <si>
    <t>AA216025034</t>
  </si>
  <si>
    <t>PPR grn koleno KZE 25x3/4"</t>
  </si>
  <si>
    <t>AA216032001</t>
  </si>
  <si>
    <t>PPR grn koleno KZE 32x1"</t>
  </si>
  <si>
    <t>AA218016012</t>
  </si>
  <si>
    <t>PPR grn koleno KZI 16x1/2"</t>
  </si>
  <si>
    <t>AA218020012</t>
  </si>
  <si>
    <t>PPR grn koleno KZI 20x1/2"</t>
  </si>
  <si>
    <t>AA218020034</t>
  </si>
  <si>
    <t>PPR grn koleno KZI 20x3/4"</t>
  </si>
  <si>
    <t>AA218025012</t>
  </si>
  <si>
    <t>PPR grn koleno KZI 25x1/2"</t>
  </si>
  <si>
    <t>AA218025034</t>
  </si>
  <si>
    <t>PPR grn koleno KZI 25x3/4"</t>
  </si>
  <si>
    <t>AA218032001</t>
  </si>
  <si>
    <t>PPR grn koleno KZI 32x1"</t>
  </si>
  <si>
    <t>AA215016012</t>
  </si>
  <si>
    <t>PPR grn přechodka KZE 16x1/2"</t>
  </si>
  <si>
    <t>AA215020012</t>
  </si>
  <si>
    <t>PPR grn přechodka KZE 20x1/2"</t>
  </si>
  <si>
    <t>AA215020034</t>
  </si>
  <si>
    <t>PPR grn přechodka KZE 20x3/4"</t>
  </si>
  <si>
    <t>AA215025012</t>
  </si>
  <si>
    <t>PPR grn přechodka KZE 25x1/2"</t>
  </si>
  <si>
    <t>AA215025034</t>
  </si>
  <si>
    <t>PPR grn přechodka KZE 25x3/4"</t>
  </si>
  <si>
    <t>AA215032001</t>
  </si>
  <si>
    <t>PPR grn přechodka KZE 32x1"</t>
  </si>
  <si>
    <t xml:space="preserve">32x1"  </t>
  </si>
  <si>
    <t>AA215040054</t>
  </si>
  <si>
    <t>PPR grn přechodka KZE 75x2,5"</t>
  </si>
  <si>
    <t>75x2,5"</t>
  </si>
  <si>
    <t>AA215090003</t>
  </si>
  <si>
    <t>PPR grn přechodka KZE 90x3"</t>
  </si>
  <si>
    <t>90x3"</t>
  </si>
  <si>
    <t>AA247063032Z</t>
  </si>
  <si>
    <t>PPR grn navařovací sedlo KZI 63x3/4"</t>
  </si>
  <si>
    <t>63x3/4"</t>
  </si>
  <si>
    <t>AA247075032Z</t>
  </si>
  <si>
    <t>PPR grn navařovací sedlo KZI 75x3/4"</t>
  </si>
  <si>
    <t>75x3/4"</t>
  </si>
  <si>
    <t>AA247090032Z</t>
  </si>
  <si>
    <t>PPR grn navařovací sedlo KZI 90x3/4"</t>
  </si>
  <si>
    <t>90x3/4"</t>
  </si>
  <si>
    <t>BM247125025</t>
  </si>
  <si>
    <t>PPRCT gnn sedlo KZI polyf 63-125-25x1/2"</t>
  </si>
  <si>
    <t>125x25x1/2"</t>
  </si>
  <si>
    <t>BM247125032</t>
  </si>
  <si>
    <t>PPRCT gnn sedlo KZI polyf 63-125-32x3/4"</t>
  </si>
  <si>
    <t>125x32x3/4"</t>
  </si>
  <si>
    <t>BM247125040</t>
  </si>
  <si>
    <t>PPRCT gnn sedlo KZI polyf 75-125-40x1"</t>
  </si>
  <si>
    <t>125x40x1"</t>
  </si>
  <si>
    <t>BM247125050</t>
  </si>
  <si>
    <t>PPRCT gnn sedlo KZI polyf 90-125-50x5/4"</t>
  </si>
  <si>
    <t>125x50x5/4"</t>
  </si>
  <si>
    <t>BM247125051</t>
  </si>
  <si>
    <t>PPRCT gnn sedlo KZI polyf 90-125-50x6/4"</t>
  </si>
  <si>
    <t>125x50x6/4"</t>
  </si>
  <si>
    <t>BM247125063</t>
  </si>
  <si>
    <t>PPRCT gnn sedlo KZI polyf 110-125-63x2"</t>
  </si>
  <si>
    <t>125x63x2"</t>
  </si>
  <si>
    <t>AA248063032Z</t>
  </si>
  <si>
    <t>PPR grn navařovací sedlo KZE 63x3/4"</t>
  </si>
  <si>
    <t>AA248075032Z</t>
  </si>
  <si>
    <t>PPR grn navařovací sedlo KZE 75x3/4"</t>
  </si>
  <si>
    <t>AA248090032Z</t>
  </si>
  <si>
    <t>PPR grn navařovací sedlo KZE 90x3/4"</t>
  </si>
  <si>
    <t>BM248125025</t>
  </si>
  <si>
    <t>PPRCT gnn sedlo KZE polyf 63-125x25x1/2"</t>
  </si>
  <si>
    <t>BM248125032</t>
  </si>
  <si>
    <t>PPRCT gnn sedlo KZE polyf KZE 63-125x32x3/4"</t>
  </si>
  <si>
    <t>BM248125040</t>
  </si>
  <si>
    <t>PPRCT gnn sedlo KZE polyf 75-125x40x1"</t>
  </si>
  <si>
    <t>BM248125050</t>
  </si>
  <si>
    <t>PPRCT gnn sedlo KZE polyf 90-125-50x5/4"</t>
  </si>
  <si>
    <t>BM248125051</t>
  </si>
  <si>
    <t>PPRCT gnn sedlo KZE polyf 90-125-50x6/4"</t>
  </si>
  <si>
    <t>BM248125063</t>
  </si>
  <si>
    <t>PPRCT gnn sedlo KZE polyf 110-125-63x2"</t>
  </si>
  <si>
    <t>AA217022012</t>
  </si>
  <si>
    <t>PPR grn přechodka KZI - kříž 20x1/2"</t>
  </si>
  <si>
    <t>20x1/2" cross</t>
  </si>
  <si>
    <t>AA217016012</t>
  </si>
  <si>
    <t>PPR grn přechodka KZI 16x1/2"</t>
  </si>
  <si>
    <t>AA217020012</t>
  </si>
  <si>
    <t>PPR grn přechodka KZI 20x1/2"</t>
  </si>
  <si>
    <t>AA217020034</t>
  </si>
  <si>
    <t>PPR grn přechodka KZI 20x3/4"</t>
  </si>
  <si>
    <t>AA217025012</t>
  </si>
  <si>
    <t>PPR grn přechodka KZI 25x1/2"</t>
  </si>
  <si>
    <t>AA217025034</t>
  </si>
  <si>
    <t>PPR grn přechodka KZI 25x3/4"</t>
  </si>
  <si>
    <t>AA217032001</t>
  </si>
  <si>
    <t>PPR grn přechodka KZI 32x1"</t>
  </si>
  <si>
    <t>PPR grn přechodka KZI 40x5/4"</t>
  </si>
  <si>
    <t>AA217050064</t>
  </si>
  <si>
    <t>PPR grn přechodka KZI 50x6/4"</t>
  </si>
  <si>
    <t>PPR grn přechodka KZI 63x2"</t>
  </si>
  <si>
    <t>AA222020012</t>
  </si>
  <si>
    <t>PPR grn T kus KZI 20x1/2"</t>
  </si>
  <si>
    <t>AA222025012</t>
  </si>
  <si>
    <t>PPR grn T kus KZI 25x1/2"</t>
  </si>
  <si>
    <t>AA222025034</t>
  </si>
  <si>
    <t>PPR grn T kus KZI 25x3/4"</t>
  </si>
  <si>
    <t>AA222032012Z</t>
  </si>
  <si>
    <t>PPR grn T kus KZI 32x1/2"</t>
  </si>
  <si>
    <t>32x1/2"</t>
  </si>
  <si>
    <t>AA222032001</t>
  </si>
  <si>
    <t>PPR grn T kus KZI 32x1"</t>
  </si>
  <si>
    <t>AA254020012</t>
  </si>
  <si>
    <t>PPR grn T kus KZE 20x1/2"</t>
  </si>
  <si>
    <t>AA254025012</t>
  </si>
  <si>
    <t>PPR grn T kus KZE 25x1/2"</t>
  </si>
  <si>
    <t>AA254025034</t>
  </si>
  <si>
    <t>PPR grn T kus KZE 25x3/4"</t>
  </si>
  <si>
    <t>AA223016012</t>
  </si>
  <si>
    <t>PPR grn přechodka KZ s PM 16x1/2"</t>
  </si>
  <si>
    <t>AA223016034</t>
  </si>
  <si>
    <t>PPR grn přechodka KZ s PM 16x3/4"</t>
  </si>
  <si>
    <t>16x3/4"</t>
  </si>
  <si>
    <t>AA223020012</t>
  </si>
  <si>
    <t>PPR grn přechodka KZ s PM 20x1/2"</t>
  </si>
  <si>
    <t>AA223020034</t>
  </si>
  <si>
    <t>PPR grn přechodka KZ s PM 20x3/4"</t>
  </si>
  <si>
    <t>AA223020001</t>
  </si>
  <si>
    <t>PPR grn přechodka KZ s PM 20x1"</t>
  </si>
  <si>
    <t>20x1"</t>
  </si>
  <si>
    <t>AA223025034</t>
  </si>
  <si>
    <t>PPR grn přechodka KZ s PM 25x3/4"</t>
  </si>
  <si>
    <t>AA223025001</t>
  </si>
  <si>
    <t>PPR grn přechodka KZ s PM 25x1"</t>
  </si>
  <si>
    <t>25x1"</t>
  </si>
  <si>
    <t>AA223032054</t>
  </si>
  <si>
    <t>PPR grn přechodka KZ s PM 32x5/4"</t>
  </si>
  <si>
    <t>32x5/4"</t>
  </si>
  <si>
    <t>AA225020034</t>
  </si>
  <si>
    <t>PPR grn hrdlo s PM 20x3/4"</t>
  </si>
  <si>
    <t>AA225025001</t>
  </si>
  <si>
    <t>PPR grn hrdlo s PM 25x1"</t>
  </si>
  <si>
    <t>AA225032054</t>
  </si>
  <si>
    <t>PPR grn hrdlo s PM 32x5/4"</t>
  </si>
  <si>
    <t>AA225040064</t>
  </si>
  <si>
    <t>PPR grn hrdlo s PM 40x6/4"</t>
  </si>
  <si>
    <t>40x6/4"</t>
  </si>
  <si>
    <t>AA225050002</t>
  </si>
  <si>
    <t>PPR grn hrdlo s PM 50x2"</t>
  </si>
  <si>
    <t>50x2"</t>
  </si>
  <si>
    <t>AA225020134</t>
  </si>
  <si>
    <t>PPR grn hrdlo s PMD 20x3/4"</t>
  </si>
  <si>
    <t>AA226016034</t>
  </si>
  <si>
    <t>PPR grn nátrubek - přechodka s PM 16x3/4"</t>
  </si>
  <si>
    <t>AA226020012</t>
  </si>
  <si>
    <t>PPR grn nátrubek - přechodka s PM 20x1/2"</t>
  </si>
  <si>
    <t>AA226020034</t>
  </si>
  <si>
    <t>PPR grn nátrubek - přechodka s PM 20x3/4"</t>
  </si>
  <si>
    <t>AA226025034</t>
  </si>
  <si>
    <t>PPR grn nátrubek - přechodka s PM 25x3/4"</t>
  </si>
  <si>
    <t>AA226025001</t>
  </si>
  <si>
    <t>PPR grn nátrubek - přechodka s PM 25x1"</t>
  </si>
  <si>
    <t>AA226032001</t>
  </si>
  <si>
    <t>PPR grn nátrubek - přechodka s PM 32x1"</t>
  </si>
  <si>
    <t>AA226020134</t>
  </si>
  <si>
    <t>PPR grn nátrubek - přechodka s PMD 20x3/4"</t>
  </si>
  <si>
    <t>AA226025134</t>
  </si>
  <si>
    <t>PPR grn nátrubek - přechodka s PMD 25x3/4"</t>
  </si>
  <si>
    <t>AA224020000</t>
  </si>
  <si>
    <t>PPR grn rozeb spoj trubka - trubka 20</t>
  </si>
  <si>
    <t>AA224025000</t>
  </si>
  <si>
    <t>PPR grn rozeb spoj trubka - trubka 25</t>
  </si>
  <si>
    <t>AA224032000</t>
  </si>
  <si>
    <t>PPR grn rozeb spoj trubka - trubka 32</t>
  </si>
  <si>
    <t>AA224040000</t>
  </si>
  <si>
    <t>PPR grn rozeb spoj trubka - trubka 40</t>
  </si>
  <si>
    <t>AA224050000</t>
  </si>
  <si>
    <t>PPR grn rozeb spoj trubka - trubka 50</t>
  </si>
  <si>
    <t>AA227020012</t>
  </si>
  <si>
    <t>PPR grn koleno 90° s PM 20x1/2"</t>
  </si>
  <si>
    <t>AA227020034</t>
  </si>
  <si>
    <t>PPR grn koleno 90° s PM 20x3/4"</t>
  </si>
  <si>
    <t>AA227025034</t>
  </si>
  <si>
    <t>PPR grn koleno 90° s PM 25x3/4"</t>
  </si>
  <si>
    <t>AA227020134</t>
  </si>
  <si>
    <t>PPR grn koleno s PMD 20x3/4"</t>
  </si>
  <si>
    <t>AA228020034</t>
  </si>
  <si>
    <t>PPR grn T kus s PM 20x3/4x20</t>
  </si>
  <si>
    <t>20x3/4"x20</t>
  </si>
  <si>
    <t>AA228025034</t>
  </si>
  <si>
    <t>PPR grn T kus s PM 25x3/4x25</t>
  </si>
  <si>
    <t>25x3/4"x25</t>
  </si>
  <si>
    <t>AA228032034</t>
  </si>
  <si>
    <t>PPR grn T kus s PM 32x3/4x32</t>
  </si>
  <si>
    <t>32x3/4"x32</t>
  </si>
  <si>
    <t>PPR grn T kus s PM 32x1x32</t>
  </si>
  <si>
    <t>32x1"x32</t>
  </si>
  <si>
    <t>AA228020134</t>
  </si>
  <si>
    <t>PPR grn T kus s PMD 20x3/4x20</t>
  </si>
  <si>
    <t>AA228025134</t>
  </si>
  <si>
    <t>PPR grn T kus s PMD 25x3/4x25</t>
  </si>
  <si>
    <t>AA230040032</t>
  </si>
  <si>
    <t>PPR grn lemový nákružek 40 DN 32</t>
  </si>
  <si>
    <t>40/32</t>
  </si>
  <si>
    <t>AA230050040</t>
  </si>
  <si>
    <t>PPR grn lemový nákružek 50 DN 40</t>
  </si>
  <si>
    <t>50/40</t>
  </si>
  <si>
    <t>AA230063050</t>
  </si>
  <si>
    <t>PPR grn lemový nákružek 63 DN 50</t>
  </si>
  <si>
    <t>63/50</t>
  </si>
  <si>
    <t>AA230075065</t>
  </si>
  <si>
    <t>PPR grn lemový nákružek 75 DN 65</t>
  </si>
  <si>
    <t>75/65</t>
  </si>
  <si>
    <t>AA230090080</t>
  </si>
  <si>
    <t>PPR grn lemový nákružek 90 DN 80</t>
  </si>
  <si>
    <t>90/80</t>
  </si>
  <si>
    <t>AA230110100</t>
  </si>
  <si>
    <t>PPR grn lemový nákružek 110 DN 100</t>
  </si>
  <si>
    <t>110/100</t>
  </si>
  <si>
    <t>BA230125100</t>
  </si>
  <si>
    <t>PPRCT gnn lem.nákružek d125 DN100 (přír.125)</t>
  </si>
  <si>
    <t>125/100</t>
  </si>
  <si>
    <t>BA230125125</t>
  </si>
  <si>
    <t>PPRCT gnn lem.nákružek d125 DN125 (přír.140)</t>
  </si>
  <si>
    <t>125/125</t>
  </si>
  <si>
    <t>AA231040032</t>
  </si>
  <si>
    <t>PPR grn volná příruba 40 DN32</t>
  </si>
  <si>
    <t>C</t>
  </si>
  <si>
    <t>AA231050040</t>
  </si>
  <si>
    <t>PPR grn volná příruba 50 DN40</t>
  </si>
  <si>
    <t>AA231063050</t>
  </si>
  <si>
    <t>PPR grn volná příruba 63 DN50</t>
  </si>
  <si>
    <t>AA231075065</t>
  </si>
  <si>
    <t>PPR grn volná příruba 75 DN65</t>
  </si>
  <si>
    <t>AA231090080</t>
  </si>
  <si>
    <t>PPR grn volná příruba 90 DN80</t>
  </si>
  <si>
    <t>AA231110100</t>
  </si>
  <si>
    <t>PPR grn volná příruba 110 DN100</t>
  </si>
  <si>
    <t>AA231125100</t>
  </si>
  <si>
    <t>PPRCT grn vol.příruba d125 DN100 (trub.125)</t>
  </si>
  <si>
    <t>AA231125125</t>
  </si>
  <si>
    <t>PPRCT grn vol.příruba d140 DN125 (trub.125)</t>
  </si>
  <si>
    <t>AA237020012</t>
  </si>
  <si>
    <t>PPR grn šroubení vnější 20x1/2"</t>
  </si>
  <si>
    <t>AA237025034</t>
  </si>
  <si>
    <t>PPR grn šroubení vnější 25x3/4"</t>
  </si>
  <si>
    <t>AA237032001</t>
  </si>
  <si>
    <t>PPR grn šroubení vnější 32x1"</t>
  </si>
  <si>
    <t>AA237040054</t>
  </si>
  <si>
    <t>PPR grn šroubení vnější 40x5/4"</t>
  </si>
  <si>
    <t>AA237050064</t>
  </si>
  <si>
    <t>PPR grn šroubení vnější 50x6/4"</t>
  </si>
  <si>
    <t>AA237063002</t>
  </si>
  <si>
    <t>PPR grn šroubení vnější 63x2"</t>
  </si>
  <si>
    <t>AA236020012</t>
  </si>
  <si>
    <t>PPR grn šroubení vnitřní 20x1/2"</t>
  </si>
  <si>
    <t>AA236025034</t>
  </si>
  <si>
    <t>PPR grn šroubení vnitřní 25x3/4"</t>
  </si>
  <si>
    <t>AA236032001</t>
  </si>
  <si>
    <t>PPR grn šroubení vnitřní 32x1"</t>
  </si>
  <si>
    <t>AA236040054</t>
  </si>
  <si>
    <t>PPR grn šroubení vnitřní 40x5/4"</t>
  </si>
  <si>
    <t>AA236050064</t>
  </si>
  <si>
    <t>PPR grn šroubení vnitřní 50x6/4"</t>
  </si>
  <si>
    <t>AA236063002</t>
  </si>
  <si>
    <t>PPR grn šroubení vnitřní 63x2"</t>
  </si>
  <si>
    <t>AA219016012</t>
  </si>
  <si>
    <t>PPR grn nástěnné koleno KZI 16x1/2"</t>
  </si>
  <si>
    <t>AA219020012</t>
  </si>
  <si>
    <t>PPR grn nástěnné koleno KZI 20x1/2"</t>
  </si>
  <si>
    <t>AA219025034</t>
  </si>
  <si>
    <t>PPR grn nástěnné koleno KZI 25x3/4"</t>
  </si>
  <si>
    <t>AA219025012</t>
  </si>
  <si>
    <t>PPR grn nástěnné koleno KZI 25x1/2"</t>
  </si>
  <si>
    <t>PPR grn nástěnné koleno KZI 20x1/2" R</t>
  </si>
  <si>
    <t>PPR grn nástěnné koleno KZI 20x1/2" L</t>
  </si>
  <si>
    <t>AA239020012</t>
  </si>
  <si>
    <t>PPR grn nást koleno vnitřní s čep 20x1/2"</t>
  </si>
  <si>
    <t>AA258020012</t>
  </si>
  <si>
    <t>PPR grn koleno KZI UNI 20x1/2"</t>
  </si>
  <si>
    <t>20x1/2</t>
  </si>
  <si>
    <t>AA258800000</t>
  </si>
  <si>
    <t>PPR grn podložka MONO pod koleno UNI</t>
  </si>
  <si>
    <t>AA258900000</t>
  </si>
  <si>
    <t>PPR grn podložka DUO pod koleno UNI</t>
  </si>
  <si>
    <t>AA255020012</t>
  </si>
  <si>
    <t>PPR grn dvoj nást. koleno 100/150 20x1/2"</t>
  </si>
  <si>
    <t>AA240020012</t>
  </si>
  <si>
    <t>PPR grn nást. koleno sádrokarton 20</t>
  </si>
  <si>
    <t>AA220020012</t>
  </si>
  <si>
    <t>PPR grn nástěnný T kus 20</t>
  </si>
  <si>
    <t>AA220025012T</t>
  </si>
  <si>
    <t>PPRCT grn nástěnný T kus 25 průch.nástěnka</t>
  </si>
  <si>
    <t>AA221020012</t>
  </si>
  <si>
    <t>PPR grn nástěnný komplet  2x20</t>
  </si>
  <si>
    <t>2x20x1/2"</t>
  </si>
  <si>
    <t>PPR grn nástěnný komplet  2x25</t>
  </si>
  <si>
    <t>2x25x1/2"</t>
  </si>
  <si>
    <t>AA251000001</t>
  </si>
  <si>
    <t>PPR grn držák nástěn kolen</t>
  </si>
  <si>
    <t>PPR grn elektrospojka 25</t>
  </si>
  <si>
    <t>PPR grn elektrospojka 32</t>
  </si>
  <si>
    <t>PPR grn elektrospojka 40</t>
  </si>
  <si>
    <t>BA234050001</t>
  </si>
  <si>
    <t>PPRCT gnn elektrospojka 50</t>
  </si>
  <si>
    <t>PPR grn elektrospojka 63</t>
  </si>
  <si>
    <t>PPR grn elektrospojka 75</t>
  </si>
  <si>
    <t>BA234090001</t>
  </si>
  <si>
    <t>PPRCT gnn elektrospojka 90</t>
  </si>
  <si>
    <t>BA234110001</t>
  </si>
  <si>
    <t>PPRCT gnn elektrospojka 110</t>
  </si>
  <si>
    <t>PPRCT gnn elektrospojka 125</t>
  </si>
  <si>
    <t>AA243020270</t>
  </si>
  <si>
    <t>PPR whn přip koleno 90° k rad 270mm</t>
  </si>
  <si>
    <t>AA244020270</t>
  </si>
  <si>
    <t>PPR whn přip koleno 45° k rad 270mm</t>
  </si>
  <si>
    <t>AA257020034</t>
  </si>
  <si>
    <t>PPR grn eurokonus 20x3/4"</t>
  </si>
  <si>
    <t>20x3/4“</t>
  </si>
  <si>
    <t>AA271016000</t>
  </si>
  <si>
    <t>PPR grn kohout kul. plast. s motýlkem 16</t>
  </si>
  <si>
    <t>AA271020000Z</t>
  </si>
  <si>
    <t>PPR grn kohout kul. plast. s motýlkem 20</t>
  </si>
  <si>
    <t>AA271025100Z</t>
  </si>
  <si>
    <t>PPR grn kohout kul. plast. s motýlkem 25</t>
  </si>
  <si>
    <t>AA271020100Z</t>
  </si>
  <si>
    <t>PPR grn kohout kul. plast. s pačkou 20</t>
  </si>
  <si>
    <t>AA271025000Z</t>
  </si>
  <si>
    <t>PPR grn kohout kul. plast. s páčkou 25</t>
  </si>
  <si>
    <t>AA271032000Z</t>
  </si>
  <si>
    <t>PPR grn kohout kul. plast. s páčkou 32</t>
  </si>
  <si>
    <t>AA271040000Z</t>
  </si>
  <si>
    <t>PPR grn kohout kul. plast. s páčkou 40</t>
  </si>
  <si>
    <t>AA271050000Z</t>
  </si>
  <si>
    <t>PPR grn kohout kul. plast. s páčkou 50</t>
  </si>
  <si>
    <t>PPR grn kohout kul. plast. s páčkou 63</t>
  </si>
  <si>
    <t>AA271075000</t>
  </si>
  <si>
    <t>PPR grn kohout kul. plast. s páčkou 75</t>
  </si>
  <si>
    <t>AA272020000</t>
  </si>
  <si>
    <t>PPR grn kohout kul. plast. s vyp 20</t>
  </si>
  <si>
    <t>AA272025000</t>
  </si>
  <si>
    <t>PPR grn kohout kul. plast. s vyp 25</t>
  </si>
  <si>
    <t>AA272032000</t>
  </si>
  <si>
    <t>PPR grn kohout kul. plast. s vyp 32</t>
  </si>
  <si>
    <t>AA272040000</t>
  </si>
  <si>
    <t>PPR grn kohout kul. plast. s vyp 40</t>
  </si>
  <si>
    <t>AA272050000</t>
  </si>
  <si>
    <t>PPR grn kohout kul. plast. s vyp 50</t>
  </si>
  <si>
    <t>AA272063000</t>
  </si>
  <si>
    <t>PPR grn kohout kul. plast. s vyp 63</t>
  </si>
  <si>
    <t>AA272075000</t>
  </si>
  <si>
    <t>PPR grn kohout kul. plast. s vyp 75</t>
  </si>
  <si>
    <t>AA273020000</t>
  </si>
  <si>
    <t>PPR grn zahr kohout s výt kolenem 20</t>
  </si>
  <si>
    <t>AA273025000</t>
  </si>
  <si>
    <t>PPR grn zahr kohout s výt kolenem 25</t>
  </si>
  <si>
    <t>AA289020012</t>
  </si>
  <si>
    <t>PPR grn kohout kulový rad přímý 20x1/2"</t>
  </si>
  <si>
    <t>AA289025034</t>
  </si>
  <si>
    <t>PPR grn kohout kulový rad přímý 25x3/4"</t>
  </si>
  <si>
    <t>AA290020012</t>
  </si>
  <si>
    <t>PPR grn kohout kulový rad rohový 20x1/2"</t>
  </si>
  <si>
    <t>AA290025034</t>
  </si>
  <si>
    <t>PPR grn kohout kulový rad rohový 25x3/4"</t>
  </si>
  <si>
    <t>AA276020000</t>
  </si>
  <si>
    <t>PPR grn zahr ventil s výt kolenem  20</t>
  </si>
  <si>
    <t>AA276025000</t>
  </si>
  <si>
    <t>PPR grn zahr ventil s výt kolenem  25</t>
  </si>
  <si>
    <t>AA274020000Z</t>
  </si>
  <si>
    <t>PPR grn ventil přímý 20</t>
  </si>
  <si>
    <t>AA274025000Z</t>
  </si>
  <si>
    <t>PPR grn ventil přímý 25</t>
  </si>
  <si>
    <t>AA274032000Z</t>
  </si>
  <si>
    <t>PPR grn ventil přímý 32</t>
  </si>
  <si>
    <t>PPR grn ventil přímý 40</t>
  </si>
  <si>
    <t>PPR grn ventil přímý 50</t>
  </si>
  <si>
    <t>AA274063000</t>
  </si>
  <si>
    <t>PPR grn ventil přímý 63</t>
  </si>
  <si>
    <t>AA275020000</t>
  </si>
  <si>
    <t>PPR grn ventil přímý s vyp 20</t>
  </si>
  <si>
    <t>AA275025000</t>
  </si>
  <si>
    <t>PPR grn ventil přímý s vyp 25</t>
  </si>
  <si>
    <t>AA275032000</t>
  </si>
  <si>
    <t>PPR grn ventil přímý s vyp 32</t>
  </si>
  <si>
    <t>AA275040000</t>
  </si>
  <si>
    <t>PPR grn ventil přímý s vyp 40</t>
  </si>
  <si>
    <t>AA281020034</t>
  </si>
  <si>
    <t>PPR grn zpětná klapka 20</t>
  </si>
  <si>
    <t>AA281025034</t>
  </si>
  <si>
    <t>PPR grn zpětná klapka 25</t>
  </si>
  <si>
    <t>AA281032000Z</t>
  </si>
  <si>
    <t>PPR grn zpětná klapka 32</t>
  </si>
  <si>
    <t>AA282020000</t>
  </si>
  <si>
    <t>PPR grn filtr 20</t>
  </si>
  <si>
    <t>AA282025000</t>
  </si>
  <si>
    <t>PPR grn filtr 25</t>
  </si>
  <si>
    <t>AA282032000</t>
  </si>
  <si>
    <t>PPR grn filtr 32</t>
  </si>
  <si>
    <t>PPR grn ventil Laguna s kohoutem ch 20</t>
  </si>
  <si>
    <t xml:space="preserve">PPR grn ventil Laguna s kohoutem ch 25 </t>
  </si>
  <si>
    <t>AA286020000Z</t>
  </si>
  <si>
    <t>PPR grn ventil Laguna s krytkou met 20</t>
  </si>
  <si>
    <t>PPR grn ventil Laguna s krytkou met 25</t>
  </si>
  <si>
    <t>AA287020000</t>
  </si>
  <si>
    <t>PPR grn ventil Laguna s krytkou plast 20</t>
  </si>
  <si>
    <t>AA287025000</t>
  </si>
  <si>
    <t>PPR grn ventil Laguna s krytkou plast 25</t>
  </si>
  <si>
    <t>BA202160000</t>
  </si>
  <si>
    <t>PPRCT gnn koleno natupo 90° 160</t>
  </si>
  <si>
    <t>BA202200000</t>
  </si>
  <si>
    <t>PPRCT gnn koleno natupo 90° 200</t>
  </si>
  <si>
    <t>BA202250000</t>
  </si>
  <si>
    <t>PPRCT gnn koleno natupo 90° 250</t>
  </si>
  <si>
    <t>BA203160000</t>
  </si>
  <si>
    <t>PPRCT gnn koleno natupo 45° 160</t>
  </si>
  <si>
    <t>BA203200000</t>
  </si>
  <si>
    <t>PPRCT gnn koleno 45° 200</t>
  </si>
  <si>
    <t>BA203250000</t>
  </si>
  <si>
    <t>PPRCT gnn koleno 45° 250</t>
  </si>
  <si>
    <t>BA210160110</t>
  </si>
  <si>
    <t>PPRCT gnn redukce natupo 160x110</t>
  </si>
  <si>
    <t>160x110</t>
  </si>
  <si>
    <t>BA210160125</t>
  </si>
  <si>
    <t>PPRCT gnn redukce natupo 160x125</t>
  </si>
  <si>
    <t>160x125</t>
  </si>
  <si>
    <t>BA210200160</t>
  </si>
  <si>
    <t>PPRCT gnn redukce natupo 200x160</t>
  </si>
  <si>
    <t>200x160</t>
  </si>
  <si>
    <t>BA210250160</t>
  </si>
  <si>
    <t>PPRCT gnn redukce natupo 250x160</t>
  </si>
  <si>
    <t>250x160</t>
  </si>
  <si>
    <t>BA210250200</t>
  </si>
  <si>
    <t>PPRCT gnn redukce natupo 250x200</t>
  </si>
  <si>
    <t>250x200</t>
  </si>
  <si>
    <t>BA234160000</t>
  </si>
  <si>
    <t>PPRCT gnn elektrospojka 160</t>
  </si>
  <si>
    <t>BA234200000</t>
  </si>
  <si>
    <t>PPRCT gnn elektrospojka 200</t>
  </si>
  <si>
    <t>BA234250000</t>
  </si>
  <si>
    <t>PPRCT gnn elektrospojka 250</t>
  </si>
  <si>
    <t>BA208160000</t>
  </si>
  <si>
    <t>PPRCT gnn T kus jedn natupo 160</t>
  </si>
  <si>
    <t>BA208200000</t>
  </si>
  <si>
    <t>PPRCT gnn T kus jedn natupo 200</t>
  </si>
  <si>
    <t>BA208250000</t>
  </si>
  <si>
    <t>PPRCT gnn T kus jedn natupo 250</t>
  </si>
  <si>
    <t>BA212160090</t>
  </si>
  <si>
    <t>PPRCT gnn T kus reduk natupo 160x90</t>
  </si>
  <si>
    <t>160x90x160</t>
  </si>
  <si>
    <t>BA212160110</t>
  </si>
  <si>
    <t>PPRCT gnn T kus reduk natupo 160x110</t>
  </si>
  <si>
    <t>160x110x160</t>
  </si>
  <si>
    <t>BA212200090</t>
  </si>
  <si>
    <t>PPRCT gnn T kus reduk natupo 200x90</t>
  </si>
  <si>
    <t>200x90x200</t>
  </si>
  <si>
    <t>BA212200110</t>
  </si>
  <si>
    <t>PPRCT gnn T kus reduk natupo 200x110</t>
  </si>
  <si>
    <t>200x110x200</t>
  </si>
  <si>
    <t>BA212200125</t>
  </si>
  <si>
    <t>PPRCT gnn T kus reduk natupo 200x125</t>
  </si>
  <si>
    <t>200x125x200</t>
  </si>
  <si>
    <t>BA212200160</t>
  </si>
  <si>
    <t>PPRCT gnn T kus reduk natupo 200x160</t>
  </si>
  <si>
    <t>200x160x200</t>
  </si>
  <si>
    <t>BA229160000</t>
  </si>
  <si>
    <t>PPRCT gnn záslepka natupo 160</t>
  </si>
  <si>
    <t>BA229200000</t>
  </si>
  <si>
    <t>PPRCT gnn záslepka natupo 200</t>
  </si>
  <si>
    <t>BA229250000</t>
  </si>
  <si>
    <t>PPRCT gnn záslepka natupo 250</t>
  </si>
  <si>
    <t>BA238160020</t>
  </si>
  <si>
    <t>PPRCT gnn sedlo polyf 160-250/20</t>
  </si>
  <si>
    <t>160-250x20</t>
  </si>
  <si>
    <t>BA238160025</t>
  </si>
  <si>
    <t>PPRCT gnn sedlo polyf 160-250/25</t>
  </si>
  <si>
    <t>160-250x25</t>
  </si>
  <si>
    <t>BA238160032</t>
  </si>
  <si>
    <t>PPRCT gnn sedlo polyf 160-250/32</t>
  </si>
  <si>
    <t>160-250x32</t>
  </si>
  <si>
    <t>BA238160040</t>
  </si>
  <si>
    <t>PPRCT gnn sedlo polyf 160-250/40</t>
  </si>
  <si>
    <t>160-250x40</t>
  </si>
  <si>
    <t>BA238160050</t>
  </si>
  <si>
    <t>PPRCT gnn sedlo polyf 160-250/50</t>
  </si>
  <si>
    <t>160-250x50</t>
  </si>
  <si>
    <t>BA238160063</t>
  </si>
  <si>
    <t>PPRCT gnn sedlo polyf 160-250/63</t>
  </si>
  <si>
    <t>160-250x63</t>
  </si>
  <si>
    <t>BM248160025</t>
  </si>
  <si>
    <t>PPRCT gnn sedlo KZE polyf 160-250x25x1/2"</t>
  </si>
  <si>
    <t>160-250x25x3/4"</t>
  </si>
  <si>
    <t>BM248160032</t>
  </si>
  <si>
    <t>PPRCT gnn sedlo KZE polyf 160-250x32x3/4"</t>
  </si>
  <si>
    <t>160-250x32x1"</t>
  </si>
  <si>
    <t>BM248160040</t>
  </si>
  <si>
    <t>PPRCT gnn sedlo KZE polyf 160-250x40x1"</t>
  </si>
  <si>
    <t>160-250x40x1"</t>
  </si>
  <si>
    <t>BM248160050</t>
  </si>
  <si>
    <t>PPRCT gnn sedlo KZE polyf 160-250x50x5/4"</t>
  </si>
  <si>
    <t>160-250x50x5/4"</t>
  </si>
  <si>
    <t>BM248160051</t>
  </si>
  <si>
    <t>PPRCT gnn sedlo KZE polyf 160-250x50x6/4"</t>
  </si>
  <si>
    <t>160-250x50x6/4"</t>
  </si>
  <si>
    <t>BM248160063</t>
  </si>
  <si>
    <t>PPRCT gnn sedlo KZE polyf 160-250x63x2"</t>
  </si>
  <si>
    <t>160-250x63x2"</t>
  </si>
  <si>
    <t>BM247160025</t>
  </si>
  <si>
    <t>PPRCT gnn sedlo KZI polyf 160-250x25x1/2"</t>
  </si>
  <si>
    <t>160-250x25x1/2"</t>
  </si>
  <si>
    <t>BM247160032</t>
  </si>
  <si>
    <t>PPRCT gnn sedlo KZI polyf 160-250x32x3/4"</t>
  </si>
  <si>
    <t>160-250x32x3/4"</t>
  </si>
  <si>
    <t>BM247160040</t>
  </si>
  <si>
    <t>PPRCT gnn sedlo KZI polyf 160-250x40x1"</t>
  </si>
  <si>
    <t>BM247160050</t>
  </si>
  <si>
    <t>PPRCT gnn sedlo KZI polyf 160-250x50x5/4"</t>
  </si>
  <si>
    <t>BM247160051</t>
  </si>
  <si>
    <t>PPRCT gnn sedlo KZI polyf 160-250x50x6/4"</t>
  </si>
  <si>
    <t>BM247160063</t>
  </si>
  <si>
    <t>PPRCT gnn sedlo KZI polyf 160-250x63x2"</t>
  </si>
  <si>
    <t>BA230160000</t>
  </si>
  <si>
    <t>PPRCT gnn lemový nákružek natupo 160</t>
  </si>
  <si>
    <t>BA230200000</t>
  </si>
  <si>
    <t>PPRCT gnn lemový nákružek natupo 200</t>
  </si>
  <si>
    <t>BA230250000</t>
  </si>
  <si>
    <t>PPRCT gnn lemový nákružek natupo 250</t>
  </si>
  <si>
    <t>BA231160150</t>
  </si>
  <si>
    <t>PPRCT gnn volná příruba 160 DN150</t>
  </si>
  <si>
    <t>BA231200200</t>
  </si>
  <si>
    <t>PPRCT gnn volná příruba 200 DN200</t>
  </si>
  <si>
    <t>BA231250250</t>
  </si>
  <si>
    <t>PPRCT gnn volná příruba 250 DN250</t>
  </si>
  <si>
    <t>AA403001650</t>
  </si>
  <si>
    <t>ACC svářečka Dytron Polys P4 650W</t>
  </si>
  <si>
    <t>P-4a</t>
  </si>
  <si>
    <t>AA403002650</t>
  </si>
  <si>
    <t>ACC svářečka Dytron Polys P4b 650W</t>
  </si>
  <si>
    <t>P-4b</t>
  </si>
  <si>
    <t>AA404001850</t>
  </si>
  <si>
    <t>ACC svářečka Dytron Polys P4 850W</t>
  </si>
  <si>
    <t>AA405001120</t>
  </si>
  <si>
    <t>ACC svářečka Dytron Polys P4 1200W</t>
  </si>
  <si>
    <t>AA406001500</t>
  </si>
  <si>
    <t xml:space="preserve">ACC svářečka Dytron Polys P1b 500W </t>
  </si>
  <si>
    <t>P-1a</t>
  </si>
  <si>
    <t>AA401003650</t>
  </si>
  <si>
    <t>ACC svářečka trnová 650W pro Ø16-63 SE 22</t>
  </si>
  <si>
    <t>SE 22</t>
  </si>
  <si>
    <t>AA402004850</t>
  </si>
  <si>
    <t>ACC svářečka plochá 850W pro Ø16-75 SE 42</t>
  </si>
  <si>
    <t>SE 42</t>
  </si>
  <si>
    <t>AA407003022</t>
  </si>
  <si>
    <t>ACC mini set SE 22</t>
  </si>
  <si>
    <t>AA408001042</t>
  </si>
  <si>
    <t>ACC mini set SE 42</t>
  </si>
  <si>
    <t>AA409000022</t>
  </si>
  <si>
    <t>ACC profi set SE 22</t>
  </si>
  <si>
    <t>AA410000042</t>
  </si>
  <si>
    <t xml:space="preserve">ACC profi set SE 42 </t>
  </si>
  <si>
    <t>AA411020001</t>
  </si>
  <si>
    <t>ACC nástavec pár pro SE42 (SM/SE41) modrý 20</t>
  </si>
  <si>
    <t>AA411025001</t>
  </si>
  <si>
    <t>ACC nástavec pár pro SE42 (SM/SE41) modrý 25</t>
  </si>
  <si>
    <t>AA411032001</t>
  </si>
  <si>
    <t>ACC nástavec pár pro SE42 (SM/SE41) modrý 32</t>
  </si>
  <si>
    <t>AA411040001</t>
  </si>
  <si>
    <t>ACC nástavec pár pro SE42 (SM/SE41) modrý 40</t>
  </si>
  <si>
    <t>AA411050001</t>
  </si>
  <si>
    <t>ACC nástavec pár pro SE42 (SM/SE41) modrý 50</t>
  </si>
  <si>
    <t>AA411063001</t>
  </si>
  <si>
    <t>ACC nástavec pár pro SE42 (SM/SE41) modrý 63</t>
  </si>
  <si>
    <t>AA411075001</t>
  </si>
  <si>
    <t>ACC nástavec pár pro SE42 (SM/SE41) modrý 75</t>
  </si>
  <si>
    <t>AA411090001</t>
  </si>
  <si>
    <t>ACC nástavec pár modrý 90</t>
  </si>
  <si>
    <t>AA411110001</t>
  </si>
  <si>
    <t>ACC nástavec pár modrý 110</t>
  </si>
  <si>
    <t>AA411125000</t>
  </si>
  <si>
    <t>ACC nástavec pár modrý 125</t>
  </si>
  <si>
    <t>AA412063032</t>
  </si>
  <si>
    <t>ACC nástavec pár pro sedlo 63x32</t>
  </si>
  <si>
    <t>sada</t>
  </si>
  <si>
    <t>AA412075032</t>
  </si>
  <si>
    <t>ACC nástavec pár pro sedlo 75x32</t>
  </si>
  <si>
    <t>AA412090032</t>
  </si>
  <si>
    <t>ACC nástavec pár pro sedlo 90x32</t>
  </si>
  <si>
    <t>ACC nástavec pár pro sedlo 110x32</t>
  </si>
  <si>
    <t>AA412110040</t>
  </si>
  <si>
    <t>ACC nástavec pár pro sedlo 110x40</t>
  </si>
  <si>
    <t>AA412125025</t>
  </si>
  <si>
    <t>ACC nástavec pár pro sedlo 63-125x25</t>
  </si>
  <si>
    <t>75-125x25</t>
  </si>
  <si>
    <t>AA412125032</t>
  </si>
  <si>
    <t>ACC nástavec pár pro sedlo 75-125x32</t>
  </si>
  <si>
    <t>75-125x32</t>
  </si>
  <si>
    <t>AA412125040</t>
  </si>
  <si>
    <t>ACC nástavec pár pro sedlo 75-125x40</t>
  </si>
  <si>
    <t>75-125x40</t>
  </si>
  <si>
    <t>AA412125050</t>
  </si>
  <si>
    <t>ACC nástavec pár pro sedlo 90-125x50</t>
  </si>
  <si>
    <t>90-125x50</t>
  </si>
  <si>
    <t>AA412125063</t>
  </si>
  <si>
    <t>ACC nástavec pár pro sedlo 110-125x63</t>
  </si>
  <si>
    <t>110-125x63</t>
  </si>
  <si>
    <t>AA412160020</t>
  </si>
  <si>
    <t>ACC nástavec pár pro sedlo 160-250x20</t>
  </si>
  <si>
    <t>AA412160025</t>
  </si>
  <si>
    <t>ACC nástavec pár pro sedlo 160-250x25</t>
  </si>
  <si>
    <t>AA412160032</t>
  </si>
  <si>
    <t>ACC nástavec pár pro sedlo 160-250x32</t>
  </si>
  <si>
    <t>AA412160040</t>
  </si>
  <si>
    <t>ACC nástavec pár pro sedlo 160-250x40</t>
  </si>
  <si>
    <t>AA412160050</t>
  </si>
  <si>
    <t>ACC nástavec pár pro sedlo 160-250x50</t>
  </si>
  <si>
    <t>AA412160063</t>
  </si>
  <si>
    <t>ACC nástavec pár pro sedlo 160-250x63</t>
  </si>
  <si>
    <t>AA414025000</t>
  </si>
  <si>
    <t>ACC vrták pro sedlo 25</t>
  </si>
  <si>
    <t>AA414032000</t>
  </si>
  <si>
    <t>ACC vrták pro sedlo 32</t>
  </si>
  <si>
    <t>AA414040000</t>
  </si>
  <si>
    <t>ACC vrták pro sedlo 40</t>
  </si>
  <si>
    <t>AA414050000</t>
  </si>
  <si>
    <t>ACC vrták pro sedlo 50</t>
  </si>
  <si>
    <t>AA414063000</t>
  </si>
  <si>
    <t>ACC vrták pro sedlo 63</t>
  </si>
  <si>
    <t>AA415016001</t>
  </si>
  <si>
    <t>ACC nástavec na trn SE 22 modrý 16</t>
  </si>
  <si>
    <t>AA415020001</t>
  </si>
  <si>
    <t>ACC nástavec na trn SE 22 modrý 20</t>
  </si>
  <si>
    <t>AA415025001</t>
  </si>
  <si>
    <t>ACC nástavec na trn SE 22 modrý 25</t>
  </si>
  <si>
    <t>AA415032001</t>
  </si>
  <si>
    <t>ACC nástavec na trn SE 22 modrý 32</t>
  </si>
  <si>
    <t>AA415040001</t>
  </si>
  <si>
    <t>ACC nástavec na trn SE 22 modrý 40</t>
  </si>
  <si>
    <t>AA415050001</t>
  </si>
  <si>
    <t>ACC nástavec na trn SE 22 modrý 50</t>
  </si>
  <si>
    <t>AA415063001</t>
  </si>
  <si>
    <t>ACC nástavec na trn SE 22 modrý 63</t>
  </si>
  <si>
    <t>AA417001022</t>
  </si>
  <si>
    <t>ACC kufr PROFI na svářečky typ 22</t>
  </si>
  <si>
    <t>typ 22</t>
  </si>
  <si>
    <t>x</t>
  </si>
  <si>
    <t>AA417002042</t>
  </si>
  <si>
    <t>ACC kufr PROFI na svářečky typ 42</t>
  </si>
  <si>
    <t>typ 42</t>
  </si>
  <si>
    <t>AA417003022</t>
  </si>
  <si>
    <t>ACC kufr MINI na svářečky typ 22</t>
  </si>
  <si>
    <t>AA417004042</t>
  </si>
  <si>
    <t>ACC kufr mini na svářečky typ 42</t>
  </si>
  <si>
    <t>AA418000000</t>
  </si>
  <si>
    <t xml:space="preserve">ACC opravárenská sada </t>
  </si>
  <si>
    <t>AA419000000</t>
  </si>
  <si>
    <t>ACC opravárenská tyčka 5 ks</t>
  </si>
  <si>
    <t>AA423000000</t>
  </si>
  <si>
    <t>ACC řezák plast. trubek REMS 50-110 R-S19</t>
  </si>
  <si>
    <t>d50-110</t>
  </si>
  <si>
    <t>AA424032000</t>
  </si>
  <si>
    <t>ACC nůžky  M1 d32</t>
  </si>
  <si>
    <t>M1 d32</t>
  </si>
  <si>
    <t>AA424040000</t>
  </si>
  <si>
    <t>ACC nůžky  M5 d42 SO</t>
  </si>
  <si>
    <t>M5 d42</t>
  </si>
  <si>
    <t>AA424063000</t>
  </si>
  <si>
    <t>ACC nůžky  M4 d63</t>
  </si>
  <si>
    <t>M4 d63</t>
  </si>
  <si>
    <t>AA425000000</t>
  </si>
  <si>
    <t xml:space="preserve">ACC utahovací klíč s páskem </t>
  </si>
  <si>
    <t>AA426000003</t>
  </si>
  <si>
    <t>ACC kanalizační spirála 2,5m x 8mm</t>
  </si>
  <si>
    <t>2,5 m</t>
  </si>
  <si>
    <t>AA426000005</t>
  </si>
  <si>
    <t>ACC kanalizační spirála 5m x 8mm</t>
  </si>
  <si>
    <t>5,0 m</t>
  </si>
  <si>
    <t>AA426000010</t>
  </si>
  <si>
    <t>ACC kanalizační spirála 10m x  8mm</t>
  </si>
  <si>
    <t>10,0 m</t>
  </si>
  <si>
    <t>AA426000020</t>
  </si>
  <si>
    <t>ACC kanalizační spirála 20m x 12mm</t>
  </si>
  <si>
    <t>20,0 m</t>
  </si>
  <si>
    <t>AA426000025</t>
  </si>
  <si>
    <t>ACC kanalizační spirála 25m x 12mm</t>
  </si>
  <si>
    <t>25,0 m</t>
  </si>
  <si>
    <t>AA427040075</t>
  </si>
  <si>
    <t>ACC MP 75</t>
  </si>
  <si>
    <t>40-75</t>
  </si>
  <si>
    <t>X</t>
  </si>
  <si>
    <t>AA428040110</t>
  </si>
  <si>
    <t>ACC MP 110 UD</t>
  </si>
  <si>
    <t>40-110</t>
  </si>
  <si>
    <t>AA428050125</t>
  </si>
  <si>
    <t>ACC Spider 125 s unizerzálním upínáním</t>
  </si>
  <si>
    <t>50 - 125</t>
  </si>
  <si>
    <t>AA970018006</t>
  </si>
  <si>
    <t>ACC izolace potrubí Tubex  018x06</t>
  </si>
  <si>
    <t>18x6</t>
  </si>
  <si>
    <t>AA970018010</t>
  </si>
  <si>
    <t>ACC izolace potrubí Tubex  018x10</t>
  </si>
  <si>
    <t>18x10</t>
  </si>
  <si>
    <t>AA970022006</t>
  </si>
  <si>
    <t>ACC izolace potrubí Tubex  022x06</t>
  </si>
  <si>
    <t>22x6</t>
  </si>
  <si>
    <t>AA970022010</t>
  </si>
  <si>
    <t>ACC izolace potrubí Tubex  022x10</t>
  </si>
  <si>
    <t>22x10</t>
  </si>
  <si>
    <t>AA970028006</t>
  </si>
  <si>
    <t>ACC izolace potrubí Tubex  028x06</t>
  </si>
  <si>
    <t>28x6</t>
  </si>
  <si>
    <t>AA970028010</t>
  </si>
  <si>
    <t>ACC izolace potrubí Tubex  028x10</t>
  </si>
  <si>
    <t>28x10</t>
  </si>
  <si>
    <t>AA970035006</t>
  </si>
  <si>
    <t>ACC izolace potrubí Tubex  035x06</t>
  </si>
  <si>
    <t>35x6</t>
  </si>
  <si>
    <t>AA970035010</t>
  </si>
  <si>
    <t>ACC izolace potrubí Tubex  035x10</t>
  </si>
  <si>
    <t>35x10</t>
  </si>
  <si>
    <t>AA970042010</t>
  </si>
  <si>
    <t>ACC izolace potrubí Tubex  042x10</t>
  </si>
  <si>
    <t>42x10</t>
  </si>
  <si>
    <t>AA970042015</t>
  </si>
  <si>
    <t>ACC izolace potrubí Tubex  042x15</t>
  </si>
  <si>
    <t>42x15</t>
  </si>
  <si>
    <t>AA970052010</t>
  </si>
  <si>
    <t>ACC izolace potrubí Tubex  052x10</t>
  </si>
  <si>
    <t>52x10</t>
  </si>
  <si>
    <t>AA970052015</t>
  </si>
  <si>
    <t>ACC izolace potrubí Tubex  052x15</t>
  </si>
  <si>
    <t>52x15</t>
  </si>
  <si>
    <t>AA970065010</t>
  </si>
  <si>
    <t>ACC izolace potrubí Tubex  065x10</t>
  </si>
  <si>
    <t>65x10</t>
  </si>
  <si>
    <t>AA970065015</t>
  </si>
  <si>
    <t>ACC izolace potrubí Tubex  065X15</t>
  </si>
  <si>
    <t>65x15</t>
  </si>
  <si>
    <t>AA970076010</t>
  </si>
  <si>
    <t>ACC izolace potrubí Tubex  076x10</t>
  </si>
  <si>
    <t>76x10</t>
  </si>
  <si>
    <t>AA970076015</t>
  </si>
  <si>
    <t>ACC izolace potrubí Tubex  076x15</t>
  </si>
  <si>
    <t>76x15</t>
  </si>
  <si>
    <t>AA970092015</t>
  </si>
  <si>
    <t>ACC izolace potrubí Tubex  092x15</t>
  </si>
  <si>
    <t>92x15</t>
  </si>
  <si>
    <t>AA970092020</t>
  </si>
  <si>
    <t>ACC izolace potrubí Tubex  092x20</t>
  </si>
  <si>
    <t>92x20</t>
  </si>
  <si>
    <t>AA970114015</t>
  </si>
  <si>
    <t>ACC izolace potrubí Tubex  114x15</t>
  </si>
  <si>
    <t>114x15</t>
  </si>
  <si>
    <t>AA971000000</t>
  </si>
  <si>
    <t>ACC samolepicí izolační páska 40mm x 25m</t>
  </si>
  <si>
    <t>40 mm x 25 m</t>
  </si>
  <si>
    <t>AA972000020</t>
  </si>
  <si>
    <t>ACC páska na lepení izolací 40mm x 20m</t>
  </si>
  <si>
    <t>40 mm x 20 m</t>
  </si>
  <si>
    <t>AA973000000</t>
  </si>
  <si>
    <t xml:space="preserve">ACC spona na izolace </t>
  </si>
  <si>
    <t>AA974000000</t>
  </si>
  <si>
    <t xml:space="preserve">ACC plsť obalová </t>
  </si>
  <si>
    <t>AA975000012</t>
  </si>
  <si>
    <t>ACC ploché Taboren speciál  1/2"</t>
  </si>
  <si>
    <t>AA975000034</t>
  </si>
  <si>
    <t>ACC ploché Taboren speciál  3/4"</t>
  </si>
  <si>
    <t>3/4"</t>
  </si>
  <si>
    <t>AA975000001</t>
  </si>
  <si>
    <t>ACC ploché Taboren speciál  1"</t>
  </si>
  <si>
    <t>AA975000054</t>
  </si>
  <si>
    <t>ACC ploché Taboren speciál  5/4"</t>
  </si>
  <si>
    <t>5/4"</t>
  </si>
  <si>
    <t>AA975000064</t>
  </si>
  <si>
    <t>ACC ploché Taboren speciál  6/4"</t>
  </si>
  <si>
    <t>6/4"</t>
  </si>
  <si>
    <t>AA975000020</t>
  </si>
  <si>
    <t>ACC ploché Taboren speciál  2"</t>
  </si>
  <si>
    <t>2"</t>
  </si>
  <si>
    <t>AA975001010</t>
  </si>
  <si>
    <t>ACC těsnící páska teflon</t>
  </si>
  <si>
    <t>10 m</t>
  </si>
  <si>
    <t>AA976016001</t>
  </si>
  <si>
    <t>ACC příchytka PP 16</t>
  </si>
  <si>
    <t>AA976020001</t>
  </si>
  <si>
    <t>ACC příchytka PP 20</t>
  </si>
  <si>
    <t>AA976025001</t>
  </si>
  <si>
    <t>ACC příchytka PP 25</t>
  </si>
  <si>
    <t>AA976032001Z</t>
  </si>
  <si>
    <t>ACC příchytka PP 32</t>
  </si>
  <si>
    <t>AA976016002</t>
  </si>
  <si>
    <t>ACC dvojpříchytka PP 2x16</t>
  </si>
  <si>
    <t>2x16</t>
  </si>
  <si>
    <t>AA976020002</t>
  </si>
  <si>
    <t>ACC dvojpříchytka PP 2x20</t>
  </si>
  <si>
    <t>2x20</t>
  </si>
  <si>
    <t>AA976025002</t>
  </si>
  <si>
    <t>ACC dvojpříchytka PP 2x25</t>
  </si>
  <si>
    <t>2x25</t>
  </si>
  <si>
    <t>AA977015001</t>
  </si>
  <si>
    <t>ACC příchytka jednoduchá se třmenem 15</t>
  </si>
  <si>
    <t>AA977018001</t>
  </si>
  <si>
    <t>ACC příchytka jednoduchá se třmenem 18</t>
  </si>
  <si>
    <t>AA977020001</t>
  </si>
  <si>
    <t>ACC příchytka jednoduchá se třmenem 20</t>
  </si>
  <si>
    <t>AA977022001</t>
  </si>
  <si>
    <t>ACC příchytka jednoduchá se třmenem 22</t>
  </si>
  <si>
    <t>AA977025001</t>
  </si>
  <si>
    <t>ACC příchytka jednoduchá se třmenem 25</t>
  </si>
  <si>
    <t>AA977015002</t>
  </si>
  <si>
    <t>ACC příchytka dvojitá se třmenem 2x15</t>
  </si>
  <si>
    <t>AA977018002</t>
  </si>
  <si>
    <t>ACC příchytka dvojitá se třmenem 2x18</t>
  </si>
  <si>
    <t>AA977020002</t>
  </si>
  <si>
    <t>ACC příchytka dvojitá se třmenem 2x20</t>
  </si>
  <si>
    <t>AA977022002</t>
  </si>
  <si>
    <t>ACC příchytka dvojitá se třmenem 2x22</t>
  </si>
  <si>
    <t>AA977025002</t>
  </si>
  <si>
    <t>ACC příchytka dvojitá se třmenem 2x25</t>
  </si>
  <si>
    <t>AA978016025</t>
  </si>
  <si>
    <t>ACC příchytka narážecí 16-25mm</t>
  </si>
  <si>
    <t>16-25</t>
  </si>
  <si>
    <t>AA978025050</t>
  </si>
  <si>
    <t>ACC příchytka narážecí 25-50mm</t>
  </si>
  <si>
    <t>25-50</t>
  </si>
  <si>
    <t>AA979032000</t>
  </si>
  <si>
    <t>ACC příchytka s páskem 32</t>
  </si>
  <si>
    <t>AA979040000</t>
  </si>
  <si>
    <t>ACC příchytka s páskem 40</t>
  </si>
  <si>
    <t>AA979050000</t>
  </si>
  <si>
    <t>ACC příchytka s páskem 50</t>
  </si>
  <si>
    <t>AA979063000</t>
  </si>
  <si>
    <t>ACC příchytka s páskem 63</t>
  </si>
  <si>
    <t>AA979075000</t>
  </si>
  <si>
    <t>ACC příchytka s páskem 75</t>
  </si>
  <si>
    <t>AA979090000</t>
  </si>
  <si>
    <t>ACC příchytka s páskem 90</t>
  </si>
  <si>
    <t>AA979110000</t>
  </si>
  <si>
    <t>ACC příchytka s páskem 110</t>
  </si>
  <si>
    <t>AA980020000</t>
  </si>
  <si>
    <t>ACC objímka kovová s maticí 20</t>
  </si>
  <si>
    <t>AA980025000</t>
  </si>
  <si>
    <t>ACC objímka kovová s maticí 25</t>
  </si>
  <si>
    <t>AA980032000</t>
  </si>
  <si>
    <t>ACC objímka kovová s maticí 32</t>
  </si>
  <si>
    <t>AA980040000</t>
  </si>
  <si>
    <t>ACC objímka kovová s maticí 40</t>
  </si>
  <si>
    <t>AA980050000</t>
  </si>
  <si>
    <t>ACC objímka kovová s maticí 50</t>
  </si>
  <si>
    <t>AA980063000</t>
  </si>
  <si>
    <t>ACC objímka kovová s maticí 63</t>
  </si>
  <si>
    <t>AA980075000</t>
  </si>
  <si>
    <t>ACC objímka kovová s maticí 75</t>
  </si>
  <si>
    <t>AA980090000</t>
  </si>
  <si>
    <t>ACC objímka kovová s maticí 90</t>
  </si>
  <si>
    <t>AA980110000</t>
  </si>
  <si>
    <t>ACC objímka kovová s maticí 110</t>
  </si>
  <si>
    <t>AA981008100</t>
  </si>
  <si>
    <t xml:space="preserve">ACC šroub kombi </t>
  </si>
  <si>
    <t>M8x100</t>
  </si>
  <si>
    <t>AA982006000</t>
  </si>
  <si>
    <t>ACC hmoždinky 6mm 10ks</t>
  </si>
  <si>
    <t>6 mm</t>
  </si>
  <si>
    <t>AA982008000</t>
  </si>
  <si>
    <t>ACC hmoždinky 8mm 10ks</t>
  </si>
  <si>
    <t>8 mm</t>
  </si>
  <si>
    <t>AA982010000</t>
  </si>
  <si>
    <t>ACC hmoždinky 10mm 10ks</t>
  </si>
  <si>
    <t>10 mm</t>
  </si>
  <si>
    <t>AA982012000</t>
  </si>
  <si>
    <t>ACC hmoždinky 12mm 10ks</t>
  </si>
  <si>
    <t>12 mm</t>
  </si>
  <si>
    <t>AA983008000</t>
  </si>
  <si>
    <t>ACC závitová tyč M8 x 1000</t>
  </si>
  <si>
    <t>M8x1000</t>
  </si>
  <si>
    <t>AA985012004</t>
  </si>
  <si>
    <t xml:space="preserve">ACC kabelový žlab </t>
  </si>
  <si>
    <t>12x10x400 cm</t>
  </si>
  <si>
    <t>AA986013001</t>
  </si>
  <si>
    <t xml:space="preserve">ACC víko kabelového žlabu </t>
  </si>
  <si>
    <t>14,6x3x100 cm</t>
  </si>
  <si>
    <t>AA987016002</t>
  </si>
  <si>
    <t>ACC podpůrný žlab pozinkovaný 16x2m</t>
  </si>
  <si>
    <t>16x2 m</t>
  </si>
  <si>
    <t>AA987020002</t>
  </si>
  <si>
    <t>ACC podpůrný žlab pozinkovaný 20x2m</t>
  </si>
  <si>
    <t>20x2 m</t>
  </si>
  <si>
    <t>AA987025002</t>
  </si>
  <si>
    <t>ACC podpůrný žlab pozinkovaný 25x2m</t>
  </si>
  <si>
    <t>25x2 m</t>
  </si>
  <si>
    <t>AA987032002</t>
  </si>
  <si>
    <t>ACC podpůrný žlab pozinkovaný 32x2m</t>
  </si>
  <si>
    <t>32x2 m</t>
  </si>
  <si>
    <t>AA987040002</t>
  </si>
  <si>
    <t>ACC podpůrný žlab pozinkovaný 40x2m</t>
  </si>
  <si>
    <t>40x2 m</t>
  </si>
  <si>
    <t>AA987050002</t>
  </si>
  <si>
    <t>ACC podpůrný žlab pozinkovaný 50x2m</t>
  </si>
  <si>
    <t>50x2 m</t>
  </si>
  <si>
    <t>AA987063002</t>
  </si>
  <si>
    <t>ACC podpůrný žlab pozinkovaný 63x2m</t>
  </si>
  <si>
    <t>63x2 m</t>
  </si>
  <si>
    <t>AA987075002</t>
  </si>
  <si>
    <t>ACC podpůrný žlab pozinkovaný 75x2m</t>
  </si>
  <si>
    <t>75x2 m</t>
  </si>
  <si>
    <t>AA987090002</t>
  </si>
  <si>
    <t>ACC podpůrný žlab pozinkovaný 90x2m</t>
  </si>
  <si>
    <t>90x2 m</t>
  </si>
  <si>
    <t>AA988000000</t>
  </si>
  <si>
    <t>ACC RPE trubička 10/6</t>
  </si>
  <si>
    <t>kg</t>
  </si>
  <si>
    <t>AA906100180</t>
  </si>
  <si>
    <t>AA907000046</t>
  </si>
  <si>
    <t>585 mm</t>
  </si>
  <si>
    <t>725 mm</t>
  </si>
  <si>
    <t>810 mm</t>
  </si>
  <si>
    <t>980 mm</t>
  </si>
  <si>
    <t>1115 mm</t>
  </si>
  <si>
    <t>AA907000058</t>
  </si>
  <si>
    <t>AA907000072</t>
  </si>
  <si>
    <t>AA907000081</t>
  </si>
  <si>
    <t>AA907000098</t>
  </si>
  <si>
    <t>AA907000111</t>
  </si>
  <si>
    <t>THM skříň rozděl. na omítku 2-3 ok.</t>
  </si>
  <si>
    <t>AA908000047</t>
  </si>
  <si>
    <t>AA908000060</t>
  </si>
  <si>
    <t>AA908000075</t>
  </si>
  <si>
    <t>AA908000100</t>
  </si>
  <si>
    <t>AA908000101</t>
  </si>
  <si>
    <t>AA908000084</t>
  </si>
  <si>
    <t>470 mm</t>
  </si>
  <si>
    <t>1000 mm</t>
  </si>
  <si>
    <t>1095 mm</t>
  </si>
  <si>
    <t>PERT whn MULTIPERT-AL</t>
  </si>
  <si>
    <t>26x3,0</t>
  </si>
  <si>
    <t>32x3,0</t>
  </si>
  <si>
    <t>AA130016004</t>
  </si>
  <si>
    <t>AA130020004</t>
  </si>
  <si>
    <t xml:space="preserve">balení </t>
  </si>
  <si>
    <t>16x2,0x6</t>
  </si>
  <si>
    <t>20x2,0x6</t>
  </si>
  <si>
    <t>AA300016012</t>
  </si>
  <si>
    <t>AA300020034</t>
  </si>
  <si>
    <t>AA300026034</t>
  </si>
  <si>
    <t>AA301016012</t>
  </si>
  <si>
    <t>AA301020012</t>
  </si>
  <si>
    <t>AA301020034</t>
  </si>
  <si>
    <t>AA301026034</t>
  </si>
  <si>
    <t>AA302016012</t>
  </si>
  <si>
    <t>AA302020012</t>
  </si>
  <si>
    <t>AA302020034</t>
  </si>
  <si>
    <t>AA302026034</t>
  </si>
  <si>
    <t>AA305016000</t>
  </si>
  <si>
    <t>AA305020000</t>
  </si>
  <si>
    <t>AA305026000</t>
  </si>
  <si>
    <t>AA305032000</t>
  </si>
  <si>
    <t>AA306020016</t>
  </si>
  <si>
    <t>AA306026020</t>
  </si>
  <si>
    <t>AA306032020</t>
  </si>
  <si>
    <t>AA306032026</t>
  </si>
  <si>
    <t>AA309016000</t>
  </si>
  <si>
    <t>AA309020000</t>
  </si>
  <si>
    <t>AA309026000</t>
  </si>
  <si>
    <t>AA309032000</t>
  </si>
  <si>
    <t>AA310016012</t>
  </si>
  <si>
    <t>AA312016012</t>
  </si>
  <si>
    <t>AA312020012</t>
  </si>
  <si>
    <t>AA312020034</t>
  </si>
  <si>
    <t>AA312026034</t>
  </si>
  <si>
    <t>AA313016012</t>
  </si>
  <si>
    <t>AA313020012</t>
  </si>
  <si>
    <t>AA313020034</t>
  </si>
  <si>
    <t>AA313026034</t>
  </si>
  <si>
    <t>AA315016012</t>
  </si>
  <si>
    <t>AA317016000</t>
  </si>
  <si>
    <t>AA317020000</t>
  </si>
  <si>
    <t>AA317026000</t>
  </si>
  <si>
    <t>AA317032000</t>
  </si>
  <si>
    <t>AA318162016</t>
  </si>
  <si>
    <t>AA318201616</t>
  </si>
  <si>
    <t>AA318201620</t>
  </si>
  <si>
    <t>AA318202016</t>
  </si>
  <si>
    <t>AA318202620</t>
  </si>
  <si>
    <t>AA318262020</t>
  </si>
  <si>
    <t>AA318262026</t>
  </si>
  <si>
    <t>AA318262620</t>
  </si>
  <si>
    <t>AA318263226</t>
  </si>
  <si>
    <t>AA318322626</t>
  </si>
  <si>
    <t>AA318321632</t>
  </si>
  <si>
    <t>AA318322032</t>
  </si>
  <si>
    <t>AA318322632</t>
  </si>
  <si>
    <t>AA319016012</t>
  </si>
  <si>
    <t>AA319020012</t>
  </si>
  <si>
    <t>AA319020034</t>
  </si>
  <si>
    <t>AA319026034</t>
  </si>
  <si>
    <t>AA319026012</t>
  </si>
  <si>
    <t>AA326016015</t>
  </si>
  <si>
    <t>AA327016000</t>
  </si>
  <si>
    <t>AA327020000</t>
  </si>
  <si>
    <t>20x2,0 - 16x2,0</t>
  </si>
  <si>
    <t>26x3,0 - 20x2,0</t>
  </si>
  <si>
    <t>32x3,0 - 20x2,0</t>
  </si>
  <si>
    <t>32x3,0 - 26x3,0</t>
  </si>
  <si>
    <t>16-20-16</t>
  </si>
  <si>
    <t>20-16-16</t>
  </si>
  <si>
    <t>20-16-20</t>
  </si>
  <si>
    <t>20-20-16</t>
  </si>
  <si>
    <t>20-26-20</t>
  </si>
  <si>
    <t>26-20-26</t>
  </si>
  <si>
    <t>26-26-20</t>
  </si>
  <si>
    <t>26-32-26</t>
  </si>
  <si>
    <t>32-26-26</t>
  </si>
  <si>
    <t>32-16-32</t>
  </si>
  <si>
    <t>32-20-32</t>
  </si>
  <si>
    <t>32-26-32</t>
  </si>
  <si>
    <t>16x2,0 - Cu 15</t>
  </si>
  <si>
    <t>AA960112127</t>
  </si>
  <si>
    <t>AA960112128</t>
  </si>
  <si>
    <t>AA960138120</t>
  </si>
  <si>
    <t>AA960130310</t>
  </si>
  <si>
    <t>AA960130320</t>
  </si>
  <si>
    <t>AA960130330</t>
  </si>
  <si>
    <t>AA960130340</t>
  </si>
  <si>
    <t>AA960134210</t>
  </si>
  <si>
    <t>AA960134610</t>
  </si>
  <si>
    <t>AA960139410</t>
  </si>
  <si>
    <t>AA960139420</t>
  </si>
  <si>
    <t>AA960139510</t>
  </si>
  <si>
    <t>AA960730050</t>
  </si>
  <si>
    <t>AA960730075</t>
  </si>
  <si>
    <t>AA960730100</t>
  </si>
  <si>
    <t>AA960730125</t>
  </si>
  <si>
    <t>AA960730150</t>
  </si>
  <si>
    <t>AA960730175</t>
  </si>
  <si>
    <t>AA960730200</t>
  </si>
  <si>
    <t>AA960730225</t>
  </si>
  <si>
    <t>AA960730250</t>
  </si>
  <si>
    <t>AA960730275</t>
  </si>
  <si>
    <t>AA960730300</t>
  </si>
  <si>
    <t>AA960730325</t>
  </si>
  <si>
    <t>AA960991120</t>
  </si>
  <si>
    <t>KLM FV upínací lišta pro tr. 8x1, R25, l=0,8 m</t>
  </si>
  <si>
    <t>KLM FV držák oblouku pro lištu 8x1, R25</t>
  </si>
  <si>
    <t>KLM FV přímá rychlospojka 8-8</t>
  </si>
  <si>
    <t>KLM FV zátka 8</t>
  </si>
  <si>
    <t>KLM FV čidlo rosného bodu</t>
  </si>
  <si>
    <t>KLM FV čidlo rosného bodu pro dutý strop</t>
  </si>
  <si>
    <t>KLM FV konvertor rosného bodu</t>
  </si>
  <si>
    <t>KLM FV silikonový tuk na O-kroužky 70 g</t>
  </si>
  <si>
    <t>0,625x1,2x0,013</t>
  </si>
  <si>
    <t>0,625x2,2x0,013</t>
  </si>
  <si>
    <t>1,25x1,2x0,013</t>
  </si>
  <si>
    <t>1,25x2,2x0,013</t>
  </si>
  <si>
    <t>TRUBKY</t>
  </si>
  <si>
    <t>SYSTÉMOVÉ DESKY</t>
  </si>
  <si>
    <t>SKŘÍNĚ 
starý typ (DOPRODEJ)</t>
  </si>
  <si>
    <t>MONTÁŽ</t>
  </si>
  <si>
    <t>MONTÁŽ NÁŘADÍ</t>
  </si>
  <si>
    <t>ROZDĚLOVAČ 
průtok 2-8 l/m</t>
  </si>
  <si>
    <t>TVAROVKY</t>
  </si>
  <si>
    <t>MONTÁŽ
FIXACE</t>
  </si>
  <si>
    <t>TRUBKA UNI</t>
  </si>
  <si>
    <t>TRUBKA HOT</t>
  </si>
  <si>
    <t>TRUBKA FASER HOT</t>
  </si>
  <si>
    <t>TRUBKA CLASSIC</t>
  </si>
  <si>
    <t>KOMPENZACE</t>
  </si>
  <si>
    <t>KŘÍŽENÍ</t>
  </si>
  <si>
    <t>KOLENO</t>
  </si>
  <si>
    <t>OBLOUK</t>
  </si>
  <si>
    <t>REDUKCE
VNITŘNÍ/VNĚJŠÍ</t>
  </si>
  <si>
    <t>NÁTRUBEK
MUFNA</t>
  </si>
  <si>
    <t>PŘECHODKA PZE</t>
  </si>
  <si>
    <t>ZÁSLEPKA</t>
  </si>
  <si>
    <t>SEDLO</t>
  </si>
  <si>
    <t>ZÁTKA</t>
  </si>
  <si>
    <t>KOLENO KZE</t>
  </si>
  <si>
    <t>KOLENO KZI</t>
  </si>
  <si>
    <t>PŘECHODKA</t>
  </si>
  <si>
    <t>SEDLO KZI
NAVAŘ.</t>
  </si>
  <si>
    <t>SEDLO KZE</t>
  </si>
  <si>
    <t>PŘECHODKA KZI</t>
  </si>
  <si>
    <t>T-KUS KZI</t>
  </si>
  <si>
    <t>PŘECHODKA KZ S PM</t>
  </si>
  <si>
    <t>HRDLO</t>
  </si>
  <si>
    <t>NÁTRUBEK-PŘECHODKA</t>
  </si>
  <si>
    <t>VOLNÁ PŘÍRUBA</t>
  </si>
  <si>
    <t>ŠROUBENÍ
VNĚJŠÍ</t>
  </si>
  <si>
    <t>ŠROUBENÍ
VNITŘNÍ</t>
  </si>
  <si>
    <t>ELEKTROSPOJKA</t>
  </si>
  <si>
    <t>KULOVÝ KOHOUT</t>
  </si>
  <si>
    <t>VENTIL</t>
  </si>
  <si>
    <t>ZPĚTNÁ KLAPKA</t>
  </si>
  <si>
    <t>FILTR</t>
  </si>
  <si>
    <t>LAGUNA</t>
  </si>
  <si>
    <t>SPOJOVÁNÍ /TVAROVKY NATUPO</t>
  </si>
  <si>
    <t>IZOLACE</t>
  </si>
  <si>
    <t>PŘÍCHYTKA</t>
  </si>
  <si>
    <t>OBJÍMKA</t>
  </si>
  <si>
    <t>ŽLABY</t>
  </si>
  <si>
    <t>KOLENO PM</t>
  </si>
  <si>
    <t>T-KUS s PM</t>
  </si>
  <si>
    <t>LEMOVÝ NÁKRUŽEK</t>
  </si>
  <si>
    <t>NÁSTĚNKY</t>
  </si>
  <si>
    <t>D</t>
  </si>
  <si>
    <t>S</t>
  </si>
  <si>
    <t>slevová skup.</t>
  </si>
  <si>
    <t>AA215050064</t>
  </si>
  <si>
    <t>AA215063002</t>
  </si>
  <si>
    <t>PPR grn přechodka KZE 40x5/4"</t>
  </si>
  <si>
    <t>PPR grn přechodka KZE 50x6/4"</t>
  </si>
  <si>
    <t>PPR grn přechodka KZE 63x2"</t>
  </si>
  <si>
    <t>AA274040000Z</t>
  </si>
  <si>
    <t>AA285020000Z</t>
  </si>
  <si>
    <t>AA286025000Z</t>
  </si>
  <si>
    <t>AA130026050Z</t>
  </si>
  <si>
    <t>AA130032050Z</t>
  </si>
  <si>
    <t>AA130026004Z</t>
  </si>
  <si>
    <t>AA130032004Z</t>
  </si>
  <si>
    <t>AA203063001T</t>
  </si>
  <si>
    <t>AA201063000T</t>
  </si>
  <si>
    <t>AA208075001T</t>
  </si>
  <si>
    <t>AA203110001T</t>
  </si>
  <si>
    <t>AA203075001T</t>
  </si>
  <si>
    <t>AA202075001T</t>
  </si>
  <si>
    <t>AA203090001T</t>
  </si>
  <si>
    <t>AA202110001T</t>
  </si>
  <si>
    <t>AA202090001T</t>
  </si>
  <si>
    <t>AA120016500</t>
  </si>
  <si>
    <t>AA120017500</t>
  </si>
  <si>
    <t>AA120018500</t>
  </si>
  <si>
    <t>AA120020500</t>
  </si>
  <si>
    <t>THM kohout kulový 1"</t>
  </si>
  <si>
    <t>AA246025000T</t>
  </si>
  <si>
    <t>PPRCT grn křížení hrdlové 25</t>
  </si>
  <si>
    <t>AA274050001</t>
  </si>
  <si>
    <t>AA203050001T</t>
  </si>
  <si>
    <t>AA201110000T</t>
  </si>
  <si>
    <t>PPRCT grn nátrubek 110</t>
  </si>
  <si>
    <t>26x3,0x6</t>
  </si>
  <si>
    <t>32x3,0x6</t>
  </si>
  <si>
    <t>AA139016050</t>
  </si>
  <si>
    <t>16x2,0x9</t>
  </si>
  <si>
    <t>AA139020050</t>
  </si>
  <si>
    <t>20x2,0x9</t>
  </si>
  <si>
    <t>AA139026050</t>
  </si>
  <si>
    <t>26x3,0x9</t>
  </si>
  <si>
    <t>32x3,0x9</t>
  </si>
  <si>
    <t>PERT blu MULTIPERT-AL ISO6 16x2,0 50m</t>
  </si>
  <si>
    <t>PERT red MULTIPERT-AL ISO6 16x2,0 50m</t>
  </si>
  <si>
    <t>PERT blu MULTIPERT-AL ISO6 20x2,0 50m</t>
  </si>
  <si>
    <t>PERT red MULTIPERT-AL ISO6 20x2,0 50m</t>
  </si>
  <si>
    <t>PERT blu MULTIPERT-AL ISO6 26x3,0 50m</t>
  </si>
  <si>
    <t>PERT red MULTIPERT-AL ISO6 26x3,0 50m</t>
  </si>
  <si>
    <t>PERT blu MULTIPERT-AL ISO6 32x3,0 25m</t>
  </si>
  <si>
    <t>PERT red MULTIPERT-AL ISO6 32x3,0 25m</t>
  </si>
  <si>
    <t>PERT blu MULTIPERT-AL ISO9 16x2,0 50m</t>
  </si>
  <si>
    <t>PERT red MULTIPERT-AL ISO9 16x2,0 50m</t>
  </si>
  <si>
    <t>PERT blu MULTIPERT-AL ISO9 20x2,0 50m</t>
  </si>
  <si>
    <t>PERT red MULTIPERT-AL ISO9 20x2,0 50m</t>
  </si>
  <si>
    <t>PERT blu MULTIPERT-AL ISO9 26x3,0 50m</t>
  </si>
  <si>
    <t>PERT red MULTIPERT-AL ISO9 26x3,0 50m</t>
  </si>
  <si>
    <t>PERT blu MULTIPERT-AL ISO9 32x3,0 25m</t>
  </si>
  <si>
    <t>PERT red MULTIPERT-AL ISO9 32x3,0 25m</t>
  </si>
  <si>
    <t>AA139120050</t>
  </si>
  <si>
    <t>AA139126050</t>
  </si>
  <si>
    <t>AA139032025</t>
  </si>
  <si>
    <t>AA139132025</t>
  </si>
  <si>
    <t>16x2,0x13</t>
  </si>
  <si>
    <t>20x2,0x13</t>
  </si>
  <si>
    <t>26x3,0x13</t>
  </si>
  <si>
    <t>32x3,0x13</t>
  </si>
  <si>
    <t>PERT blu MULTIPERT-AL ISO13 16x2,0 50m</t>
  </si>
  <si>
    <t>PERT red MULTIPERT-AL ISO13 16x2,0 50m</t>
  </si>
  <si>
    <t>PERT blu MULTIPERT-AL ISO13 20x2,0 50m</t>
  </si>
  <si>
    <t>PERT red MULTIPERT-AL ISO13 20x2,0 50m</t>
  </si>
  <si>
    <t>PERT blu MULTIPERT-AL ISO13 32x3,0 25m</t>
  </si>
  <si>
    <t>PERT red MULTIPERT-AL ISO13 32x3,0 25m</t>
  </si>
  <si>
    <t>AA140016050</t>
  </si>
  <si>
    <t>AA140020050</t>
  </si>
  <si>
    <t>AA140120050</t>
  </si>
  <si>
    <t>AA140032025</t>
  </si>
  <si>
    <t>AA140132025</t>
  </si>
  <si>
    <t>AA141016050</t>
  </si>
  <si>
    <t>AA141020050</t>
  </si>
  <si>
    <t>AA141120050</t>
  </si>
  <si>
    <t>AA141026050</t>
  </si>
  <si>
    <t>AA141126050</t>
  </si>
  <si>
    <t>AA141032025</t>
  </si>
  <si>
    <t>AA141132025</t>
  </si>
  <si>
    <t>16x2,0x20</t>
  </si>
  <si>
    <t>20x2,0x20</t>
  </si>
  <si>
    <t>26x3,0x20</t>
  </si>
  <si>
    <t>32x3,0x20</t>
  </si>
  <si>
    <t>PERT blu MULTIPERT-AL ISO20 16x2,0 50m</t>
  </si>
  <si>
    <t>PERT red MULTIPERT-AL ISO20 16x2,0 50m</t>
  </si>
  <si>
    <t>PERT blu MULTIPERT-AL ISO20 20x2,0 50m</t>
  </si>
  <si>
    <t>PERT red MULTIPERT-AL ISO20 20x2,0 50m</t>
  </si>
  <si>
    <t>PERT blu MULTIPERT-AL ISO20 26x3,0 50m</t>
  </si>
  <si>
    <t>PERT red MULTIPERT-AL ISO20 26x3,0 50m</t>
  </si>
  <si>
    <t>PERT blu MULTIPERT-AL ISO20 32x3,0 25m</t>
  </si>
  <si>
    <t>PERT red MULTIPERT-AL ISO20 32x3,0 25m</t>
  </si>
  <si>
    <t>AA139116050</t>
  </si>
  <si>
    <t>AA136116050</t>
  </si>
  <si>
    <t>AA136016050</t>
  </si>
  <si>
    <t>AA136020050</t>
  </si>
  <si>
    <t>AA136120050</t>
  </si>
  <si>
    <t>AA136026050</t>
  </si>
  <si>
    <t>AA136126050</t>
  </si>
  <si>
    <t>AA136032025</t>
  </si>
  <si>
    <t>AA136132025</t>
  </si>
  <si>
    <t>THM lisovací spojka 17x2,0</t>
  </si>
  <si>
    <t>THM lisovací spojka 18x2,0</t>
  </si>
  <si>
    <t>THM lisovací spojka 20x2,0</t>
  </si>
  <si>
    <t>AA140026025</t>
  </si>
  <si>
    <t>AA140126025</t>
  </si>
  <si>
    <t>PERT blu MULTIPERT-AL ISO13 26x3,0 25m</t>
  </si>
  <si>
    <t>PERT red MULTIPERT-AL ISO13 26x3,0 25m</t>
  </si>
  <si>
    <t>AA921117000</t>
  </si>
  <si>
    <t>AA921118000</t>
  </si>
  <si>
    <t>AA921119000</t>
  </si>
  <si>
    <t>PPRCT grn HOT S3,2 SDR7,4 20x2,8 3m</t>
  </si>
  <si>
    <t>AA112020003</t>
  </si>
  <si>
    <t>PPRCT grn HOT S3,2 SDR7,4 25x3,5 3m</t>
  </si>
  <si>
    <t>AA112025003</t>
  </si>
  <si>
    <t>PPRCT grn HOT S3,2 SDR7,4 32x4,4 3m</t>
  </si>
  <si>
    <t>AA112032003</t>
  </si>
  <si>
    <t>PPRCT grn HOT S3,2 SDR7,4 40x5,5 3m</t>
  </si>
  <si>
    <t>AA112040003</t>
  </si>
  <si>
    <t>PPRCT grn HOT S3,2 SDR7,4 50x6,9 3m</t>
  </si>
  <si>
    <t>AA112050003</t>
  </si>
  <si>
    <t>PPRCT grn HOT S3,2 SDR7,4 63x8,6 3m</t>
  </si>
  <si>
    <t>AA112063003</t>
  </si>
  <si>
    <t>AA130020100</t>
  </si>
  <si>
    <t>AA318261626</t>
  </si>
  <si>
    <t>26-16-26</t>
  </si>
  <si>
    <t>26-20-20</t>
  </si>
  <si>
    <t>BA234025001</t>
  </si>
  <si>
    <t>BA234032001</t>
  </si>
  <si>
    <t>BA234040001</t>
  </si>
  <si>
    <t>BA234063001</t>
  </si>
  <si>
    <t>BA234075001</t>
  </si>
  <si>
    <t>BA234125001</t>
  </si>
  <si>
    <t>AA306026016</t>
  </si>
  <si>
    <t>AA320020012</t>
  </si>
  <si>
    <t>AA320020034</t>
  </si>
  <si>
    <t>AA320026034</t>
  </si>
  <si>
    <t xml:space="preserve">PRESS přechodka se závitem vnitřním </t>
  </si>
  <si>
    <t>PRESS přechodka se závitem vnějším</t>
  </si>
  <si>
    <t>PRESS spojka</t>
  </si>
  <si>
    <t>PRESS redukce</t>
  </si>
  <si>
    <t>PRESS koleno 90°</t>
  </si>
  <si>
    <t>PRESS nástěnné koleno KZI</t>
  </si>
  <si>
    <t>PRESS T kus jednoznačný</t>
  </si>
  <si>
    <t>PRESS T kus redukovaný</t>
  </si>
  <si>
    <t xml:space="preserve">PRESS T kus se závitem vnitřním </t>
  </si>
  <si>
    <t>PRESS T kus se závitem vnějším</t>
  </si>
  <si>
    <t>16x2,0 - 1/2´´</t>
  </si>
  <si>
    <t>20x2,0 - 3/4´´</t>
  </si>
  <si>
    <t>26x3,0 - 3/4´´</t>
  </si>
  <si>
    <t>20x2,0 - 1/2´´</t>
  </si>
  <si>
    <t>26x3,0 - 1´´</t>
  </si>
  <si>
    <t>32x3,0 - 1 ´´</t>
  </si>
  <si>
    <t>26x3,0 - 16x2,0</t>
  </si>
  <si>
    <t>26x3,0 - 1/2´´</t>
  </si>
  <si>
    <t>PRESS LISOVACÍ TVAROVKY</t>
  </si>
  <si>
    <t>AA310020012</t>
  </si>
  <si>
    <t>AA310020034</t>
  </si>
  <si>
    <t>AA310026034</t>
  </si>
  <si>
    <t>PRESS nást komplet sádrokarton (rozteč 150 mm)</t>
  </si>
  <si>
    <t>na dotaz</t>
  </si>
  <si>
    <t>UPEVNĚNÍ 
 FIXACE</t>
  </si>
  <si>
    <t>SKŘÍNĚ
PRO ROZDĚLOVAČE</t>
  </si>
  <si>
    <t>AA233040000T</t>
  </si>
  <si>
    <t>AA246025000</t>
  </si>
  <si>
    <t>AA202040001T</t>
  </si>
  <si>
    <t>AA202050000T</t>
  </si>
  <si>
    <t>AA202063000T</t>
  </si>
  <si>
    <t>AA242025000T</t>
  </si>
  <si>
    <t>AA201050000T</t>
  </si>
  <si>
    <t>AA208063000R</t>
  </si>
  <si>
    <t>AA208090001T</t>
  </si>
  <si>
    <t>AA208110001T</t>
  </si>
  <si>
    <t>AA212050032R</t>
  </si>
  <si>
    <t>AA212063040R</t>
  </si>
  <si>
    <t>AA212063050R</t>
  </si>
  <si>
    <t>AA229050000R</t>
  </si>
  <si>
    <t>AA229063000R</t>
  </si>
  <si>
    <t>AA229110001T</t>
  </si>
  <si>
    <t>AA217040054T</t>
  </si>
  <si>
    <t>AA217063002T</t>
  </si>
  <si>
    <t>AA221025012R</t>
  </si>
  <si>
    <t>AA271063000Z</t>
  </si>
  <si>
    <t>AA285025000</t>
  </si>
  <si>
    <t>AA412110032</t>
  </si>
  <si>
    <t>AA301026001</t>
  </si>
  <si>
    <t>AA301032001</t>
  </si>
  <si>
    <t>AA302026001</t>
  </si>
  <si>
    <t>AA302032001</t>
  </si>
  <si>
    <t>AA320016012</t>
  </si>
  <si>
    <t>PRESS kalibrátor kovový</t>
  </si>
  <si>
    <t xml:space="preserve">PRESS koleno se závitem vnitřním </t>
  </si>
  <si>
    <t>PRESS koleno se závitem vnějším</t>
  </si>
  <si>
    <t>PRESS přechodka na Cu</t>
  </si>
  <si>
    <t>PRESS záslepka</t>
  </si>
  <si>
    <t>AA140116050</t>
  </si>
  <si>
    <t>AA141116050</t>
  </si>
  <si>
    <t>AA228032001</t>
  </si>
  <si>
    <t>PRESS přechodka s přev. maticí</t>
  </si>
  <si>
    <t>AA324016015</t>
  </si>
  <si>
    <t>PRESS koleno 90°pro napojení radiátoru</t>
  </si>
  <si>
    <t>AA918000010</t>
  </si>
  <si>
    <t>AA918000015</t>
  </si>
  <si>
    <t>AA917000050</t>
  </si>
  <si>
    <t>AA917000002</t>
  </si>
  <si>
    <t>dostupnost</t>
  </si>
  <si>
    <t>kód</t>
  </si>
  <si>
    <t>název CZ</t>
  </si>
  <si>
    <r>
      <t>m</t>
    </r>
    <r>
      <rPr>
        <vertAlign val="superscript"/>
        <sz val="10"/>
        <rFont val="Arial"/>
        <family val="2"/>
        <charset val="238"/>
      </rPr>
      <t>2</t>
    </r>
  </si>
  <si>
    <t>EL.
PŘÍSLUŠENSTVÍ</t>
  </si>
  <si>
    <t>NÁSTROJE, NÁŘADÍ, PŘÍSLUŠENSTVÍ</t>
  </si>
  <si>
    <t>NÁVINY</t>
  </si>
  <si>
    <t>TYČE</t>
  </si>
  <si>
    <t>PŘEDIZOLOVANÉ TRUBKY TL.  6 mm</t>
  </si>
  <si>
    <t>PŘEDIZOLOVANÉ TRUBKY TL.  9 mm</t>
  </si>
  <si>
    <t>PŘEDIZOLOVANÉ TRUBKY TL.  13 mm</t>
  </si>
  <si>
    <t>PŘEDIZOLOVANÉ TRUBKY TL.  20 mm</t>
  </si>
  <si>
    <t>KOLENO UNI</t>
  </si>
  <si>
    <t xml:space="preserve"> </t>
  </si>
  <si>
    <t>20x2 - Cu15 (300)</t>
  </si>
  <si>
    <t>druh obalu</t>
  </si>
  <si>
    <t>j. hm. [kg]</t>
  </si>
  <si>
    <t>slevová skupina</t>
  </si>
  <si>
    <t>ROZDĚLOVAČE 
 INOX</t>
  </si>
  <si>
    <t>LISOVACÍ SPOJKA</t>
  </si>
  <si>
    <t>1,02 m x 50 m x 0,105 mm</t>
  </si>
  <si>
    <t>1470 x 870 x 21 mm</t>
  </si>
  <si>
    <t>1471 x 870 x 21 mm</t>
  </si>
  <si>
    <t>1400 x 800 x 53/30 mm</t>
  </si>
  <si>
    <t>THM skříň rozděl. na omítku 4-6 ok. (2/3 s čerp.)</t>
  </si>
  <si>
    <t>THM skříň rozděl. na omítku 7-8 ok. (4/5 s čerp.)</t>
  </si>
  <si>
    <t>THM skříň rozděl. na omítku 9-10 ok. (5/6 s čerp.)</t>
  </si>
  <si>
    <t>THM skříň rozděl. na omítku 11-12 ok. (7/9 s čerp.)</t>
  </si>
  <si>
    <t>THM skříň rozděl. na omítku 13-15 ok. (10/12 s čerp.)</t>
  </si>
  <si>
    <t>THM skříň rozděl. pod omítku 5-6 ok. (2/3 s čerp.)</t>
  </si>
  <si>
    <t>THM skříň rozděl. pod omítku 7-9 ok.  (4/6 s čerp.)</t>
  </si>
  <si>
    <t>THM skříň rozděl. pod omítku 10-11 ok. (7 s čerp.)</t>
  </si>
  <si>
    <t>THM skříň rozděl. pod omítku 12-13 ok. (8/10 s čerp.)</t>
  </si>
  <si>
    <t>THM skříň rozděl. pod omítku 14-15 ok. (11/13 s čerp.)</t>
  </si>
  <si>
    <t xml:space="preserve">16-20 x 1000 mm </t>
  </si>
  <si>
    <t>THM upevňovací lišta 16-20 černá</t>
  </si>
  <si>
    <t>THM spona pro upevňovací lištu bílá</t>
  </si>
  <si>
    <t>THM EPS syst role EPS 30mm (trubka 8 - 20)</t>
  </si>
  <si>
    <t>kategorizace 2</t>
  </si>
  <si>
    <t>FV COMFORT CLIMA (chlazení)</t>
  </si>
  <si>
    <t>SDK DESKY</t>
  </si>
  <si>
    <t xml:space="preserve">                   FV AQUA PP-RCT (svařování)</t>
  </si>
  <si>
    <t xml:space="preserve">                    FV COMFORT CLIMA (chlazení)</t>
  </si>
  <si>
    <t>STROPNÍ/STĚNOVÉ REGISTRY
CHLADÍCÍ/TOPNÉ  ROHOŽ</t>
  </si>
  <si>
    <t>ELEKTRICKÉ PŘÍSLUŠENSTVÍ</t>
  </si>
  <si>
    <t xml:space="preserve">                    FV COMFORT THERM (podlahové vytápění)</t>
  </si>
  <si>
    <t>Skupina</t>
  </si>
  <si>
    <t>FV COMFORT THERM (vytápění)</t>
  </si>
  <si>
    <t>FV AQUA PP-RCT - Trubky a tvarovky</t>
  </si>
  <si>
    <t>FV AQUA PP-RCT - Příruby</t>
  </si>
  <si>
    <t>FV AQUA PP-RCT - Nářadí pro svařování</t>
  </si>
  <si>
    <t>FV AQUA PP-RCT - Izolace</t>
  </si>
  <si>
    <t>Skupina sortimentu</t>
  </si>
  <si>
    <t>Slevová
skupina</t>
  </si>
  <si>
    <t>FV AQUA PP-RCT - Příslušenství k nářadí</t>
  </si>
  <si>
    <t>FV AQUA PP-RCT - Objímky</t>
  </si>
  <si>
    <t>FV AQUA PP-RCT - Žlaby</t>
  </si>
  <si>
    <t xml:space="preserve">                   FV AQUA PRESS (lisování)</t>
  </si>
  <si>
    <t>FV AQUA PP-RCT - Spojovací materiál</t>
  </si>
  <si>
    <t>KOTVÍCÍ
MATERIÁL</t>
  </si>
  <si>
    <t>T-KUS JEDNOZNAČNÝ</t>
  </si>
  <si>
    <t>T-KUS REDUKOVANÝ</t>
  </si>
  <si>
    <t>T-KUS KZE</t>
  </si>
  <si>
    <t>REDUKCE</t>
  </si>
  <si>
    <t>mj.</t>
  </si>
  <si>
    <t>ROZ. SPOJ TRUBKA</t>
  </si>
  <si>
    <t>NÁST. KOLENO</t>
  </si>
  <si>
    <t>10x1,8 mm</t>
  </si>
  <si>
    <t>COMFORT manuální termostat kolečkový FV-TERM100</t>
  </si>
  <si>
    <t>KLM CoolFLEX plná SDK 500 x 490 mm</t>
  </si>
  <si>
    <t>KLM CoolFLEX plná SDK 750 x 490 mm</t>
  </si>
  <si>
    <t>KLM CoolFLEX plná SDK 1000 x 490 mm</t>
  </si>
  <si>
    <t>KLM CoolFLEX plná SDK 1250 x 490 mm</t>
  </si>
  <si>
    <t>KLM CoolFLEX plná SDK 1500 x 490 mm</t>
  </si>
  <si>
    <t>KLM CoolFLEX plná SDK 1750 x 490 mm</t>
  </si>
  <si>
    <t>KLM CoolFLEX plná SDK 2000 x 490 mm</t>
  </si>
  <si>
    <t>KLM CoolFLEX plná SDK 2250 x 490 mm</t>
  </si>
  <si>
    <t>KLM CoolFLEX plná SDK 2500 x 490 mm</t>
  </si>
  <si>
    <t>KLM CoolFLEX plná SDK 2750 x 490 mm</t>
  </si>
  <si>
    <t>KLM CoolFLEX plná SDK 3000 x 490 mm</t>
  </si>
  <si>
    <t>KLM CoolFLEX plná SDK 3250 x 490 mm</t>
  </si>
  <si>
    <t>KLM FV chladiící deska CoolPLATE 625x1000 mm</t>
  </si>
  <si>
    <t>KLM FV chladicí deska CoolPLATE 625x2000 mm</t>
  </si>
  <si>
    <t>KLM FV chladicí deska CoolPLATE 1250x1000 mm</t>
  </si>
  <si>
    <t>KLM FV chladicí deska CoolPLATE 1250x2000 mm</t>
  </si>
  <si>
    <t>THM okrajový pás 150 mm x 8 mm</t>
  </si>
  <si>
    <t>THM dilatační pás 100 mm x 2000 mm</t>
  </si>
  <si>
    <t>THM směšovací souprava 100 až 200 m2</t>
  </si>
  <si>
    <t>THM spona tacker dlouhá 4 cm</t>
  </si>
  <si>
    <t>THM spona tacker dlouhá 5 cm</t>
  </si>
  <si>
    <t>THM DK konc.syst deska s izol. 30 mm pro suchou výst.</t>
  </si>
  <si>
    <t>THM DKS konc.syst deska s izol. 30 mm pro suchou výst.</t>
  </si>
  <si>
    <t>THM DR syst deska s izol. 30 mm pro suchou výstavbu</t>
  </si>
  <si>
    <t>THM NOP SOLO syst deska 1400x800x21/3 mm (trubka 16 - 18)</t>
  </si>
  <si>
    <t>THM NOP ISO syst deska 1400x800x33/11 mm (trubka 16 - 18)</t>
  </si>
  <si>
    <t>THM NOP ISO+ syst deska 1400x800x53/30 mm (trubka 16 - 18)</t>
  </si>
  <si>
    <t>PERT ree MULTIPERT-5 8x1,0 200 m</t>
  </si>
  <si>
    <t>PERT ree MULTIPERT-5 10x1,3 500 m</t>
  </si>
  <si>
    <t>PERT ree MULTIPERT-5 12x1,5 300 m</t>
  </si>
  <si>
    <t>PERT ree MULTIPERT-5 16x2,0 200 m</t>
  </si>
  <si>
    <t>PERT ree MULTIPERT-5 16x2,0 500 m</t>
  </si>
  <si>
    <t>PERT ree MULTIPERT-5 17x2,0 200 m</t>
  </si>
  <si>
    <t>PERT ree MULTIPERT-5 17x2,0 500 m</t>
  </si>
  <si>
    <t>PERT ree MULTIPERT-5 18x2,0 200 m</t>
  </si>
  <si>
    <t>PERT ree MULTIPERT-5 18x2,0 500 m</t>
  </si>
  <si>
    <t>PERT ree MULTIPERT-5 20x2,0 200 m</t>
  </si>
  <si>
    <t>PERT ree MULTIPERT-5 20x2,0 500 m</t>
  </si>
  <si>
    <t>PERT whn MULTIPERT-AL 16x2,0 200 m</t>
  </si>
  <si>
    <t>PERT whn MULTIPERT-AL 16x2,0 400 m</t>
  </si>
  <si>
    <t>PERT whn MULTIPERT-AL 20x2,0 100 m</t>
  </si>
  <si>
    <t>PERT whn MULTIPERT-AL 20x2,0 200 m</t>
  </si>
  <si>
    <t>Sleva</t>
  </si>
  <si>
    <t>Sleva
%</t>
  </si>
  <si>
    <t>FV AQUA PRESS (lisování)</t>
  </si>
  <si>
    <t>Cena po slevě
bez DPH</t>
  </si>
  <si>
    <t>PRESS spojka 16x2,0</t>
  </si>
  <si>
    <t xml:space="preserve">                   FV - PLAST: nastavené slevy</t>
  </si>
  <si>
    <t>AA215075025P</t>
  </si>
  <si>
    <t>AA219020012P</t>
  </si>
  <si>
    <t>AA219020012L</t>
  </si>
  <si>
    <t>THM termoelektrický pohon pro rozdělovače 230 V</t>
  </si>
  <si>
    <t>40 x 70 x 40 mm</t>
  </si>
  <si>
    <t>COMFORT programovatelný termostat dotykový TC-50 WI-FI bílá 230 V</t>
  </si>
  <si>
    <t>86 x 86 x 35 mm</t>
  </si>
  <si>
    <t>85 x 85 x 30 mm</t>
  </si>
  <si>
    <t>270 x 110 x 55 mm</t>
  </si>
  <si>
    <t>COMFORT centrální svorkovnice CB500 230 V</t>
  </si>
  <si>
    <t>COMFORT rozšíření centrální svorkovnice CB500X 230 V</t>
  </si>
  <si>
    <t>AA960130111</t>
  </si>
  <si>
    <t>KLM PERT red FV COOLING 20x2,0 200m</t>
  </si>
  <si>
    <t>KLM FV COOLING PB 8x1 mm</t>
  </si>
  <si>
    <t>AA960143120</t>
  </si>
  <si>
    <t>KLM FV fixační oblouk plastový d 20 mm</t>
  </si>
  <si>
    <t>AA960116491</t>
  </si>
  <si>
    <t>KLM FV rozdělovač 3/4" EK,  2-8 l/m, 1 okruhy</t>
  </si>
  <si>
    <t>AA960116492</t>
  </si>
  <si>
    <t>KLM FV rozdělovač 3/4" EK,  2-8 l/m, 2 okruhy</t>
  </si>
  <si>
    <t>AA960116493</t>
  </si>
  <si>
    <t>KLM FV rozdělovač 3/4" EK,  2-8 l/m, 3 okruhy</t>
  </si>
  <si>
    <t>AA960116494</t>
  </si>
  <si>
    <t>KLM FV rozdělovač 3/4" EK,  2-8 l/m, 4  okruh</t>
  </si>
  <si>
    <t>AA960116495</t>
  </si>
  <si>
    <t>KLM FV rozdělovač 3/4" EK,  2-8 l/m, 5 okruhů</t>
  </si>
  <si>
    <t>AA960116496</t>
  </si>
  <si>
    <t>KLM FV rozdělovač 3/4" EK,  2-8 l/m, 6 okruhů</t>
  </si>
  <si>
    <t>AA960116497</t>
  </si>
  <si>
    <t>KLM FV rozdělovač 3/4" EK,  2-8 l/m, 7 okruhů</t>
  </si>
  <si>
    <t>AA960116498</t>
  </si>
  <si>
    <t>KLM FV rozdělovač 3/4" EK,  2-8 l/m, 8 okruhů</t>
  </si>
  <si>
    <t>AA960116499</t>
  </si>
  <si>
    <t>KLM FV rozdělovač 3/4" EK,  2-8 l/m, 9 okruhů</t>
  </si>
  <si>
    <t>AA960116500</t>
  </si>
  <si>
    <t>KLM FV rozdělovač 3/4" EK,  2-8 l/m, 10 okruhů</t>
  </si>
  <si>
    <t>AA960116501</t>
  </si>
  <si>
    <t>KLM FV rozdělovač 3/4" EK,  2-8 l/m, 11 okruhů</t>
  </si>
  <si>
    <t>AA960116502</t>
  </si>
  <si>
    <t>KLM FV rozdělovač 3/4" EK,  2-8 l/m, 12 okruhů</t>
  </si>
  <si>
    <t>AA960116503</t>
  </si>
  <si>
    <t>KLM FV rozdělovač 3/4" EK,  2-8 l/m, 13 okruhů</t>
  </si>
  <si>
    <t>AA960116504</t>
  </si>
  <si>
    <t>KLM FV rozdělovač 3/4" EK,  2-8 l/m, 14 okruhů</t>
  </si>
  <si>
    <t>AA960116505</t>
  </si>
  <si>
    <t>KLM FV rozdělovač 3/4" EK,  2-8 l/m, 15 okruhů</t>
  </si>
  <si>
    <t>AA961117111</t>
  </si>
  <si>
    <t>KLM FV kulový kohout pro rozdělovač G 1" s motýlkem</t>
  </si>
  <si>
    <t>AA960134806</t>
  </si>
  <si>
    <t>KLM FV přechodová rychlospojka EASY PUSH 20/8 - 6 okruhů</t>
  </si>
  <si>
    <t>AA960134808</t>
  </si>
  <si>
    <t>KLM FV přechodová rychlospojka EASY PUSH 20/8 - 8 okruhů</t>
  </si>
  <si>
    <t>AA960134810</t>
  </si>
  <si>
    <t>KLM FV přechodová rychlospojka EASY PUSH 20/8 - 10 okruhů</t>
  </si>
  <si>
    <t>AA960134812</t>
  </si>
  <si>
    <t>KLM FV přechodová rychlospojka EASY PUSH 20/8 - 12 okruhů</t>
  </si>
  <si>
    <t>AA960134814</t>
  </si>
  <si>
    <t>KLM FV přechodová rychlospojka EASY PUSH 20/8 - 14 okruhů</t>
  </si>
  <si>
    <t>AA960134820</t>
  </si>
  <si>
    <t>KLM FV koleno EASY PUSH 20</t>
  </si>
  <si>
    <t>AA960134821</t>
  </si>
  <si>
    <t>KLM FV spojka EASY PUSH 20</t>
  </si>
  <si>
    <t>AA960730350</t>
  </si>
  <si>
    <t>KLM CoolFLEX plná SDK 3500 x 490mm</t>
  </si>
  <si>
    <t>AA960730375</t>
  </si>
  <si>
    <t>KLM CoolFLEX plná SDK 3750 x 490mm</t>
  </si>
  <si>
    <t>AA960730400</t>
  </si>
  <si>
    <t>KLM CoolFLEX plná SDK 4000 x 490mm</t>
  </si>
  <si>
    <t>AA960130415</t>
  </si>
  <si>
    <t>KLM FV aretační háček</t>
  </si>
  <si>
    <t>AA960139560</t>
  </si>
  <si>
    <t>KLM FV Napájecí zdroj 230/24V pro max 12 konvertorů</t>
  </si>
  <si>
    <t>COMFORT programovat. termostat dotykový TC-50 WI-FI bílá 230 V</t>
  </si>
  <si>
    <t>KLM FV upínací lišta 20 mm, l=2m</t>
  </si>
  <si>
    <t>AA960112126</t>
  </si>
  <si>
    <t>Zde prosím doplňte výši slevy jednotlivých slevových skupin.</t>
  </si>
  <si>
    <t>AA903001200</t>
  </si>
  <si>
    <t>THM DR systémová deska s izolací 20 mm pro suchou výstavbu</t>
  </si>
  <si>
    <t>1200 x 600 x 20 mm</t>
  </si>
  <si>
    <t>KRÁTKÉ
NÁVINY</t>
  </si>
  <si>
    <t>AA909000077</t>
  </si>
  <si>
    <t>AA909000100</t>
  </si>
  <si>
    <t>AA909001077</t>
  </si>
  <si>
    <t>AA909001100</t>
  </si>
  <si>
    <t>8 x 77</t>
  </si>
  <si>
    <t>10 x 100</t>
  </si>
  <si>
    <t>AA130016010</t>
  </si>
  <si>
    <t>AA130016025</t>
  </si>
  <si>
    <t>AA130020010</t>
  </si>
  <si>
    <t>AA130020025</t>
  </si>
  <si>
    <t>AA130026010</t>
  </si>
  <si>
    <t>32x3,0 - 1´´</t>
  </si>
  <si>
    <t>AA300032001</t>
  </si>
  <si>
    <t>Platnost ceníku od 19. 11. 2025</t>
  </si>
  <si>
    <t>Hmoždinkový hák jednoduchý 8x77 mm</t>
  </si>
  <si>
    <t>Hmoždinkový hák jednoduchý 10x100 mm</t>
  </si>
  <si>
    <t>Hmoždinkový hák dvojitý 8x77 mm</t>
  </si>
  <si>
    <t>Hmoždinkový hák dvojitý 10x100 mm</t>
  </si>
  <si>
    <t>PPRCT grn FASER HOT S4 SDR9 75x8,4 4m</t>
  </si>
  <si>
    <t>AA120008600</t>
  </si>
  <si>
    <t>PERT ree MULTIPERT-5 8x1,0 600 m</t>
  </si>
  <si>
    <t>AA120014600</t>
  </si>
  <si>
    <t>PERT ree MULTIPERT-5 14x2 600 m</t>
  </si>
  <si>
    <t>14 x 2,0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</si>
</sst>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0.000"/>
    <numFmt numFmtId="166" formatCode="#,##0.00\ &quot;Kč&quot;"/>
    <numFmt numFmtId="167" formatCode="0.0%"/>
  </numFmts>
  <fonts count="5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b/>
      <sz val="12"/>
      <name val="Arial CE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i/>
      <sz val="9"/>
      <color rgb="FF0070C0"/>
      <name val="Arial"/>
      <family val="2"/>
      <charset val="238"/>
    </font>
    <font>
      <b/>
      <sz val="10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color rgb="FF0070C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0"/>
      <color theme="0"/>
      <name val="Arial"/>
      <family val="2"/>
      <charset val="238"/>
    </font>
    <font>
      <sz val="9.5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5"/>
      <color theme="0"/>
      <name val="Arial"/>
      <family val="2"/>
      <charset val="238"/>
    </font>
    <font>
      <b/>
      <sz val="25"/>
      <color theme="0"/>
      <name val="Arial"/>
      <family val="2"/>
      <charset val="238"/>
    </font>
    <font>
      <b/>
      <sz val="18"/>
      <color theme="0"/>
      <name val="Arial"/>
      <family val="2"/>
      <charset val="238"/>
    </font>
    <font>
      <sz val="14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9.5"/>
      <color theme="0"/>
      <name val="Arial"/>
      <family val="2"/>
      <charset val="238"/>
    </font>
    <font>
      <sz val="9.5"/>
      <name val="Arial"/>
      <family val="2"/>
      <charset val="238"/>
    </font>
    <font>
      <sz val="9.5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8B83"/>
        <bgColor indexed="64"/>
      </patternFill>
    </fill>
    <fill>
      <patternFill patternType="solid">
        <fgColor rgb="FFF4382A"/>
        <bgColor indexed="64"/>
      </patternFill>
    </fill>
    <fill>
      <patternFill patternType="solid">
        <fgColor theme="8"/>
        <bgColor indexed="64"/>
      </patternFill>
    </fill>
  </fills>
  <borders count="1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/>
      <diagonal/>
    </border>
    <border>
      <left style="thin">
        <color auto="1"/>
      </left>
      <right style="medium">
        <color indexed="64"/>
      </right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 style="hair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1">
    <xf numFmtId="0" fontId="0" fillId="0" borderId="0"/>
    <xf numFmtId="0" fontId="1" fillId="0" borderId="0"/>
    <xf numFmtId="0" fontId="2" fillId="0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0" borderId="7" applyNumberFormat="0" applyFill="0" applyAlignment="0" applyProtection="0"/>
    <xf numFmtId="164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9" fillId="17" borderId="8" applyNumberFormat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8" borderId="0" applyNumberFormat="0" applyBorder="0" applyAlignment="0" applyProtection="0"/>
    <xf numFmtId="0" fontId="1" fillId="0" borderId="0"/>
    <xf numFmtId="0" fontId="1" fillId="0" borderId="0"/>
    <xf numFmtId="0" fontId="15" fillId="0" borderId="0" applyNumberFormat="0" applyAlignment="0"/>
    <xf numFmtId="0" fontId="1" fillId="19" borderId="12" applyNumberFormat="0" applyFont="0" applyAlignment="0" applyProtection="0"/>
    <xf numFmtId="9" fontId="1" fillId="0" borderId="0" applyFont="0" applyFill="0" applyBorder="0" applyAlignment="0" applyProtection="0"/>
    <xf numFmtId="0" fontId="16" fillId="0" borderId="13" applyNumberFormat="0" applyFill="0" applyAlignment="0" applyProtection="0"/>
    <xf numFmtId="0" fontId="17" fillId="5" borderId="0" applyNumberFormat="0" applyBorder="0" applyAlignment="0" applyProtection="0"/>
    <xf numFmtId="0" fontId="2" fillId="0" borderId="0"/>
    <xf numFmtId="0" fontId="2" fillId="0" borderId="0"/>
    <xf numFmtId="0" fontId="18" fillId="0" borderId="0" applyNumberFormat="0" applyFill="0" applyBorder="0" applyAlignment="0" applyProtection="0"/>
    <xf numFmtId="0" fontId="19" fillId="8" borderId="14" applyNumberFormat="0" applyAlignment="0" applyProtection="0"/>
    <xf numFmtId="0" fontId="20" fillId="20" borderId="14" applyNumberFormat="0" applyAlignment="0" applyProtection="0"/>
    <xf numFmtId="0" fontId="21" fillId="20" borderId="15" applyNumberFormat="0" applyAlignment="0" applyProtection="0"/>
    <xf numFmtId="0" fontId="22" fillId="0" borderId="0" applyNumberFormat="0" applyFill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4" borderId="0" applyNumberFormat="0" applyBorder="0" applyAlignment="0" applyProtection="0"/>
    <xf numFmtId="44" fontId="30" fillId="0" borderId="0" applyFont="0" applyFill="0" applyBorder="0" applyAlignment="0" applyProtection="0"/>
    <xf numFmtId="0" fontId="7" fillId="0" borderId="130" applyNumberFormat="0" applyFill="0" applyAlignment="0" applyProtection="0"/>
    <xf numFmtId="0" fontId="12" fillId="0" borderId="131" applyNumberFormat="0" applyFill="0" applyAlignment="0" applyProtection="0"/>
    <xf numFmtId="0" fontId="1" fillId="19" borderId="132" applyNumberFormat="0" applyFont="0" applyAlignment="0" applyProtection="0"/>
    <xf numFmtId="0" fontId="19" fillId="8" borderId="133" applyNumberFormat="0" applyAlignment="0" applyProtection="0"/>
    <xf numFmtId="0" fontId="20" fillId="20" borderId="133" applyNumberFormat="0" applyAlignment="0" applyProtection="0"/>
    <xf numFmtId="0" fontId="21" fillId="20" borderId="134" applyNumberFormat="0" applyAlignment="0" applyProtection="0"/>
    <xf numFmtId="44" fontId="30" fillId="0" borderId="0" applyFont="0" applyFill="0" applyBorder="0" applyAlignment="0" applyProtection="0"/>
  </cellStyleXfs>
  <cellXfs count="866">
    <xf numFmtId="0" fontId="0" fillId="0" borderId="0" xfId="0"/>
    <xf numFmtId="0" fontId="3" fillId="0" borderId="0" xfId="0" applyFont="1"/>
    <xf numFmtId="0" fontId="0" fillId="2" borderId="0" xfId="0" applyFill="1"/>
    <xf numFmtId="0" fontId="4" fillId="0" borderId="0" xfId="0" applyFont="1"/>
    <xf numFmtId="0" fontId="23" fillId="0" borderId="0" xfId="0" applyFont="1" applyAlignment="1">
      <alignment horizontal="left"/>
    </xf>
    <xf numFmtId="1" fontId="0" fillId="0" borderId="0" xfId="0" applyNumberFormat="1"/>
    <xf numFmtId="0" fontId="25" fillId="0" borderId="0" xfId="0" applyFont="1"/>
    <xf numFmtId="0" fontId="0" fillId="0" borderId="0" xfId="0" applyAlignment="1">
      <alignment horizontal="left"/>
    </xf>
    <xf numFmtId="166" fontId="0" fillId="0" borderId="0" xfId="0" applyNumberFormat="1"/>
    <xf numFmtId="44" fontId="0" fillId="0" borderId="0" xfId="63" applyFont="1"/>
    <xf numFmtId="0" fontId="0" fillId="0" borderId="0" xfId="0" applyAlignment="1">
      <alignment horizontal="center"/>
    </xf>
    <xf numFmtId="0" fontId="28" fillId="0" borderId="0" xfId="0" applyFont="1"/>
    <xf numFmtId="0" fontId="2" fillId="0" borderId="18" xfId="1" applyFont="1" applyBorder="1" applyAlignment="1">
      <alignment horizontal="center"/>
    </xf>
    <xf numFmtId="165" fontId="2" fillId="0" borderId="18" xfId="0" applyNumberFormat="1" applyFont="1" applyBorder="1" applyAlignment="1">
      <alignment horizontal="center"/>
    </xf>
    <xf numFmtId="2" fontId="2" fillId="0" borderId="18" xfId="1" applyNumberFormat="1" applyFont="1" applyBorder="1" applyAlignment="1">
      <alignment horizontal="center"/>
    </xf>
    <xf numFmtId="2" fontId="2" fillId="0" borderId="19" xfId="1" applyNumberFormat="1" applyFont="1" applyBorder="1" applyAlignment="1">
      <alignment horizontal="center"/>
    </xf>
    <xf numFmtId="0" fontId="2" fillId="0" borderId="21" xfId="1" applyFont="1" applyBorder="1" applyAlignment="1">
      <alignment horizontal="center"/>
    </xf>
    <xf numFmtId="165" fontId="2" fillId="0" borderId="21" xfId="0" applyNumberFormat="1" applyFont="1" applyBorder="1" applyAlignment="1">
      <alignment horizontal="center"/>
    </xf>
    <xf numFmtId="2" fontId="2" fillId="0" borderId="22" xfId="1" applyNumberFormat="1" applyFont="1" applyBorder="1" applyAlignment="1">
      <alignment horizontal="center"/>
    </xf>
    <xf numFmtId="2" fontId="2" fillId="0" borderId="21" xfId="1" applyNumberFormat="1" applyFont="1" applyBorder="1" applyAlignment="1">
      <alignment horizontal="center"/>
    </xf>
    <xf numFmtId="0" fontId="2" fillId="0" borderId="24" xfId="1" applyFont="1" applyBorder="1" applyAlignment="1">
      <alignment horizontal="center"/>
    </xf>
    <xf numFmtId="165" fontId="2" fillId="0" borderId="24" xfId="0" applyNumberFormat="1" applyFont="1" applyBorder="1" applyAlignment="1">
      <alignment horizontal="center"/>
    </xf>
    <xf numFmtId="2" fontId="2" fillId="0" borderId="24" xfId="1" applyNumberFormat="1" applyFont="1" applyBorder="1" applyAlignment="1">
      <alignment horizontal="center"/>
    </xf>
    <xf numFmtId="2" fontId="2" fillId="0" borderId="25" xfId="1" applyNumberFormat="1" applyFont="1" applyBorder="1" applyAlignment="1">
      <alignment horizontal="center"/>
    </xf>
    <xf numFmtId="0" fontId="2" fillId="0" borderId="26" xfId="1" applyFont="1" applyBorder="1" applyAlignment="1">
      <alignment horizontal="center"/>
    </xf>
    <xf numFmtId="44" fontId="2" fillId="0" borderId="27" xfId="63" applyFont="1" applyBorder="1" applyAlignment="1">
      <alignment horizontal="center"/>
    </xf>
    <xf numFmtId="44" fontId="2" fillId="0" borderId="22" xfId="63" applyFont="1" applyBorder="1" applyAlignment="1">
      <alignment horizontal="center"/>
    </xf>
    <xf numFmtId="165" fontId="31" fillId="0" borderId="21" xfId="0" applyNumberFormat="1" applyFont="1" applyBorder="1" applyAlignment="1">
      <alignment horizontal="center"/>
    </xf>
    <xf numFmtId="0" fontId="2" fillId="0" borderId="29" xfId="1" applyFont="1" applyBorder="1" applyAlignment="1">
      <alignment horizontal="center"/>
    </xf>
    <xf numFmtId="2" fontId="2" fillId="0" borderId="29" xfId="1" applyNumberFormat="1" applyFont="1" applyBorder="1" applyAlignment="1">
      <alignment horizontal="center"/>
    </xf>
    <xf numFmtId="2" fontId="2" fillId="0" borderId="30" xfId="1" applyNumberFormat="1" applyFont="1" applyBorder="1" applyAlignment="1">
      <alignment horizontal="center"/>
    </xf>
    <xf numFmtId="165" fontId="31" fillId="0" borderId="18" xfId="0" applyNumberFormat="1" applyFont="1" applyBorder="1" applyAlignment="1">
      <alignment horizontal="center"/>
    </xf>
    <xf numFmtId="165" fontId="31" fillId="0" borderId="24" xfId="0" applyNumberFormat="1" applyFont="1" applyBorder="1" applyAlignment="1">
      <alignment horizontal="center"/>
    </xf>
    <xf numFmtId="1" fontId="2" fillId="0" borderId="18" xfId="1" applyNumberFormat="1" applyFont="1" applyBorder="1" applyAlignment="1">
      <alignment horizontal="center"/>
    </xf>
    <xf numFmtId="0" fontId="31" fillId="0" borderId="18" xfId="0" applyFont="1" applyBorder="1" applyAlignment="1">
      <alignment horizontal="center"/>
    </xf>
    <xf numFmtId="165" fontId="2" fillId="0" borderId="18" xfId="1" applyNumberFormat="1" applyFont="1" applyBorder="1" applyAlignment="1">
      <alignment horizontal="center"/>
    </xf>
    <xf numFmtId="1" fontId="2" fillId="0" borderId="21" xfId="1" applyNumberFormat="1" applyFont="1" applyBorder="1" applyAlignment="1">
      <alignment horizontal="center"/>
    </xf>
    <xf numFmtId="0" fontId="31" fillId="0" borderId="21" xfId="0" applyFont="1" applyBorder="1" applyAlignment="1">
      <alignment horizontal="center"/>
    </xf>
    <xf numFmtId="165" fontId="2" fillId="0" borderId="21" xfId="1" applyNumberFormat="1" applyFont="1" applyBorder="1" applyAlignment="1">
      <alignment horizontal="center"/>
    </xf>
    <xf numFmtId="1" fontId="2" fillId="0" borderId="24" xfId="1" applyNumberFormat="1" applyFont="1" applyBorder="1" applyAlignment="1">
      <alignment horizontal="center"/>
    </xf>
    <xf numFmtId="0" fontId="31" fillId="0" borderId="24" xfId="0" applyFont="1" applyBorder="1" applyAlignment="1">
      <alignment horizontal="center"/>
    </xf>
    <xf numFmtId="165" fontId="2" fillId="0" borderId="24" xfId="1" applyNumberFormat="1" applyFont="1" applyBorder="1" applyAlignment="1">
      <alignment horizontal="center"/>
    </xf>
    <xf numFmtId="0" fontId="2" fillId="0" borderId="18" xfId="2" applyBorder="1" applyAlignment="1">
      <alignment horizontal="center"/>
    </xf>
    <xf numFmtId="0" fontId="2" fillId="0" borderId="21" xfId="2" applyBorder="1" applyAlignment="1">
      <alignment horizontal="center"/>
    </xf>
    <xf numFmtId="0" fontId="2" fillId="0" borderId="24" xfId="2" applyBorder="1" applyAlignment="1">
      <alignment horizontal="center"/>
    </xf>
    <xf numFmtId="1" fontId="2" fillId="0" borderId="65" xfId="1" applyNumberFormat="1" applyFont="1" applyBorder="1" applyAlignment="1">
      <alignment horizontal="left"/>
    </xf>
    <xf numFmtId="0" fontId="2" fillId="0" borderId="4" xfId="1" applyFont="1" applyBorder="1" applyAlignment="1">
      <alignment horizontal="center"/>
    </xf>
    <xf numFmtId="0" fontId="2" fillId="0" borderId="4" xfId="2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2" fontId="2" fillId="0" borderId="4" xfId="1" applyNumberFormat="1" applyFont="1" applyBorder="1" applyAlignment="1">
      <alignment horizontal="center"/>
    </xf>
    <xf numFmtId="2" fontId="2" fillId="0" borderId="5" xfId="1" applyNumberFormat="1" applyFont="1" applyBorder="1" applyAlignment="1">
      <alignment horizontal="center"/>
    </xf>
    <xf numFmtId="1" fontId="2" fillId="0" borderId="36" xfId="1" applyNumberFormat="1" applyFont="1" applyBorder="1" applyAlignment="1">
      <alignment horizontal="left"/>
    </xf>
    <xf numFmtId="0" fontId="2" fillId="0" borderId="29" xfId="2" applyBorder="1" applyAlignment="1">
      <alignment horizontal="center"/>
    </xf>
    <xf numFmtId="1" fontId="2" fillId="0" borderId="29" xfId="1" applyNumberFormat="1" applyFont="1" applyBorder="1" applyAlignment="1">
      <alignment horizontal="center"/>
    </xf>
    <xf numFmtId="1" fontId="2" fillId="0" borderId="21" xfId="2" applyNumberFormat="1" applyBorder="1" applyAlignment="1">
      <alignment horizontal="center"/>
    </xf>
    <xf numFmtId="2" fontId="2" fillId="0" borderId="21" xfId="2" applyNumberFormat="1" applyBorder="1" applyAlignment="1">
      <alignment horizontal="center"/>
    </xf>
    <xf numFmtId="2" fontId="2" fillId="0" borderId="22" xfId="2" applyNumberFormat="1" applyBorder="1" applyAlignment="1">
      <alignment horizontal="center"/>
    </xf>
    <xf numFmtId="0" fontId="2" fillId="0" borderId="26" xfId="2" applyBorder="1" applyAlignment="1">
      <alignment horizontal="center"/>
    </xf>
    <xf numFmtId="2" fontId="31" fillId="0" borderId="19" xfId="0" applyNumberFormat="1" applyFont="1" applyBorder="1" applyAlignment="1">
      <alignment horizontal="center"/>
    </xf>
    <xf numFmtId="2" fontId="31" fillId="0" borderId="22" xfId="0" applyNumberFormat="1" applyFont="1" applyBorder="1" applyAlignment="1">
      <alignment horizontal="center"/>
    </xf>
    <xf numFmtId="2" fontId="31" fillId="0" borderId="25" xfId="0" applyNumberFormat="1" applyFont="1" applyBorder="1" applyAlignment="1">
      <alignment horizontal="center"/>
    </xf>
    <xf numFmtId="2" fontId="2" fillId="0" borderId="19" xfId="0" applyNumberFormat="1" applyFont="1" applyBorder="1" applyAlignment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25" xfId="0" applyNumberFormat="1" applyFont="1" applyBorder="1" applyAlignment="1">
      <alignment horizontal="center"/>
    </xf>
    <xf numFmtId="0" fontId="2" fillId="0" borderId="67" xfId="0" applyFont="1" applyBorder="1" applyAlignment="1">
      <alignment horizontal="left"/>
    </xf>
    <xf numFmtId="0" fontId="2" fillId="0" borderId="18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2" fontId="2" fillId="0" borderId="21" xfId="0" applyNumberFormat="1" applyFont="1" applyBorder="1" applyAlignment="1">
      <alignment horizontal="center"/>
    </xf>
    <xf numFmtId="2" fontId="2" fillId="0" borderId="30" xfId="0" applyNumberFormat="1" applyFont="1" applyBorder="1" applyAlignment="1">
      <alignment horizontal="center"/>
    </xf>
    <xf numFmtId="0" fontId="2" fillId="0" borderId="36" xfId="0" applyFont="1" applyBorder="1" applyAlignment="1">
      <alignment horizontal="left"/>
    </xf>
    <xf numFmtId="0" fontId="2" fillId="0" borderId="29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1" fillId="0" borderId="4" xfId="0" applyFont="1" applyBorder="1"/>
    <xf numFmtId="2" fontId="31" fillId="0" borderId="5" xfId="0" applyNumberFormat="1" applyFont="1" applyBorder="1" applyAlignment="1">
      <alignment horizontal="center"/>
    </xf>
    <xf numFmtId="0" fontId="34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9" fillId="0" borderId="0" xfId="0" applyFont="1"/>
    <xf numFmtId="0" fontId="2" fillId="0" borderId="64" xfId="1" applyFont="1" applyBorder="1" applyAlignment="1">
      <alignment horizontal="left"/>
    </xf>
    <xf numFmtId="0" fontId="2" fillId="0" borderId="55" xfId="1" applyFont="1" applyBorder="1" applyAlignment="1">
      <alignment horizontal="center"/>
    </xf>
    <xf numFmtId="0" fontId="2" fillId="0" borderId="55" xfId="0" applyFont="1" applyBorder="1" applyAlignment="1">
      <alignment horizontal="center" wrapText="1"/>
    </xf>
    <xf numFmtId="0" fontId="31" fillId="0" borderId="58" xfId="0" applyFont="1" applyBorder="1" applyAlignment="1">
      <alignment horizontal="center"/>
    </xf>
    <xf numFmtId="0" fontId="31" fillId="0" borderId="55" xfId="0" applyFont="1" applyBorder="1" applyAlignment="1">
      <alignment horizontal="center"/>
    </xf>
    <xf numFmtId="0" fontId="32" fillId="0" borderId="37" xfId="2" applyFont="1" applyBorder="1" applyAlignment="1">
      <alignment horizontal="center"/>
    </xf>
    <xf numFmtId="2" fontId="32" fillId="0" borderId="37" xfId="1" applyNumberFormat="1" applyFont="1" applyBorder="1" applyAlignment="1">
      <alignment horizontal="center"/>
    </xf>
    <xf numFmtId="0" fontId="32" fillId="0" borderId="44" xfId="1" applyFont="1" applyBorder="1" applyAlignment="1">
      <alignment horizontal="center"/>
    </xf>
    <xf numFmtId="0" fontId="32" fillId="0" borderId="44" xfId="2" applyFont="1" applyBorder="1" applyAlignment="1">
      <alignment horizontal="center"/>
    </xf>
    <xf numFmtId="2" fontId="32" fillId="0" borderId="44" xfId="1" applyNumberFormat="1" applyFont="1" applyBorder="1" applyAlignment="1">
      <alignment horizontal="center"/>
    </xf>
    <xf numFmtId="0" fontId="32" fillId="0" borderId="46" xfId="1" applyFont="1" applyBorder="1" applyAlignment="1">
      <alignment horizontal="center"/>
    </xf>
    <xf numFmtId="0" fontId="32" fillId="0" borderId="46" xfId="2" applyFont="1" applyBorder="1" applyAlignment="1">
      <alignment horizontal="center"/>
    </xf>
    <xf numFmtId="2" fontId="32" fillId="0" borderId="46" xfId="1" applyNumberFormat="1" applyFont="1" applyBorder="1" applyAlignment="1">
      <alignment horizontal="center"/>
    </xf>
    <xf numFmtId="49" fontId="32" fillId="0" borderId="37" xfId="1" applyNumberFormat="1" applyFont="1" applyBorder="1" applyAlignment="1">
      <alignment horizontal="center"/>
    </xf>
    <xf numFmtId="1" fontId="32" fillId="0" borderId="37" xfId="1" applyNumberFormat="1" applyFont="1" applyBorder="1" applyAlignment="1">
      <alignment horizontal="center"/>
    </xf>
    <xf numFmtId="1" fontId="32" fillId="0" borderId="44" xfId="1" applyNumberFormat="1" applyFont="1" applyBorder="1" applyAlignment="1">
      <alignment horizontal="center"/>
    </xf>
    <xf numFmtId="49" fontId="32" fillId="0" borderId="44" xfId="1" applyNumberFormat="1" applyFont="1" applyBorder="1" applyAlignment="1">
      <alignment horizontal="center"/>
    </xf>
    <xf numFmtId="1" fontId="32" fillId="0" borderId="46" xfId="1" applyNumberFormat="1" applyFont="1" applyBorder="1" applyAlignment="1">
      <alignment horizontal="center"/>
    </xf>
    <xf numFmtId="0" fontId="31" fillId="0" borderId="0" xfId="0" applyFont="1"/>
    <xf numFmtId="0" fontId="2" fillId="26" borderId="55" xfId="1" applyFont="1" applyFill="1" applyBorder="1" applyAlignment="1">
      <alignment horizontal="center"/>
    </xf>
    <xf numFmtId="0" fontId="31" fillId="26" borderId="55" xfId="0" applyFont="1" applyFill="1" applyBorder="1" applyAlignment="1">
      <alignment horizontal="center"/>
    </xf>
    <xf numFmtId="0" fontId="2" fillId="26" borderId="55" xfId="0" applyFont="1" applyFill="1" applyBorder="1" applyAlignment="1">
      <alignment horizontal="center" wrapText="1"/>
    </xf>
    <xf numFmtId="0" fontId="31" fillId="26" borderId="58" xfId="0" applyFont="1" applyFill="1" applyBorder="1" applyAlignment="1">
      <alignment horizontal="center"/>
    </xf>
    <xf numFmtId="0" fontId="2" fillId="26" borderId="26" xfId="1" applyFont="1" applyFill="1" applyBorder="1" applyAlignment="1">
      <alignment horizontal="center"/>
    </xf>
    <xf numFmtId="2" fontId="2" fillId="26" borderId="26" xfId="1" applyNumberFormat="1" applyFont="1" applyFill="1" applyBorder="1" applyAlignment="1">
      <alignment horizontal="center"/>
    </xf>
    <xf numFmtId="2" fontId="2" fillId="26" borderId="27" xfId="1" applyNumberFormat="1" applyFont="1" applyFill="1" applyBorder="1" applyAlignment="1">
      <alignment horizontal="center"/>
    </xf>
    <xf numFmtId="0" fontId="2" fillId="26" borderId="21" xfId="1" applyFont="1" applyFill="1" applyBorder="1" applyAlignment="1">
      <alignment horizontal="center"/>
    </xf>
    <xf numFmtId="165" fontId="2" fillId="26" borderId="21" xfId="0" applyNumberFormat="1" applyFont="1" applyFill="1" applyBorder="1" applyAlignment="1">
      <alignment horizontal="center"/>
    </xf>
    <xf numFmtId="2" fontId="2" fillId="26" borderId="21" xfId="1" applyNumberFormat="1" applyFont="1" applyFill="1" applyBorder="1" applyAlignment="1">
      <alignment horizontal="center"/>
    </xf>
    <xf numFmtId="2" fontId="2" fillId="26" borderId="22" xfId="1" applyNumberFormat="1" applyFont="1" applyFill="1" applyBorder="1" applyAlignment="1">
      <alignment horizontal="center"/>
    </xf>
    <xf numFmtId="44" fontId="2" fillId="26" borderId="22" xfId="63" applyFont="1" applyFill="1" applyBorder="1" applyAlignment="1">
      <alignment horizontal="center"/>
    </xf>
    <xf numFmtId="165" fontId="31" fillId="26" borderId="21" xfId="0" applyNumberFormat="1" applyFont="1" applyFill="1" applyBorder="1" applyAlignment="1">
      <alignment horizontal="center"/>
    </xf>
    <xf numFmtId="0" fontId="2" fillId="26" borderId="29" xfId="1" applyFont="1" applyFill="1" applyBorder="1" applyAlignment="1">
      <alignment horizontal="center"/>
    </xf>
    <xf numFmtId="2" fontId="2" fillId="26" borderId="29" xfId="1" applyNumberFormat="1" applyFont="1" applyFill="1" applyBorder="1" applyAlignment="1">
      <alignment horizontal="center"/>
    </xf>
    <xf numFmtId="2" fontId="2" fillId="26" borderId="30" xfId="1" applyNumberFormat="1" applyFont="1" applyFill="1" applyBorder="1" applyAlignment="1">
      <alignment horizontal="center"/>
    </xf>
    <xf numFmtId="0" fontId="2" fillId="26" borderId="32" xfId="1" applyFont="1" applyFill="1" applyBorder="1" applyAlignment="1">
      <alignment horizontal="center"/>
    </xf>
    <xf numFmtId="165" fontId="31" fillId="26" borderId="18" xfId="0" applyNumberFormat="1" applyFont="1" applyFill="1" applyBorder="1" applyAlignment="1">
      <alignment horizontal="center"/>
    </xf>
    <xf numFmtId="0" fontId="2" fillId="26" borderId="18" xfId="1" applyFont="1" applyFill="1" applyBorder="1" applyAlignment="1">
      <alignment horizontal="center"/>
    </xf>
    <xf numFmtId="2" fontId="2" fillId="26" borderId="19" xfId="1" applyNumberFormat="1" applyFont="1" applyFill="1" applyBorder="1" applyAlignment="1">
      <alignment horizontal="center"/>
    </xf>
    <xf numFmtId="44" fontId="2" fillId="26" borderId="19" xfId="63" applyFont="1" applyFill="1" applyBorder="1" applyAlignment="1">
      <alignment horizontal="center"/>
    </xf>
    <xf numFmtId="0" fontId="2" fillId="26" borderId="35" xfId="1" applyFont="1" applyFill="1" applyBorder="1" applyAlignment="1">
      <alignment horizontal="center"/>
    </xf>
    <xf numFmtId="0" fontId="2" fillId="26" borderId="31" xfId="1" applyFont="1" applyFill="1" applyBorder="1" applyAlignment="1">
      <alignment horizontal="center"/>
    </xf>
    <xf numFmtId="165" fontId="31" fillId="26" borderId="24" xfId="0" applyNumberFormat="1" applyFont="1" applyFill="1" applyBorder="1" applyAlignment="1">
      <alignment horizontal="center"/>
    </xf>
    <xf numFmtId="2" fontId="2" fillId="26" borderId="24" xfId="1" applyNumberFormat="1" applyFont="1" applyFill="1" applyBorder="1" applyAlignment="1">
      <alignment horizontal="center"/>
    </xf>
    <xf numFmtId="2" fontId="2" fillId="26" borderId="25" xfId="1" applyNumberFormat="1" applyFont="1" applyFill="1" applyBorder="1" applyAlignment="1">
      <alignment horizontal="center"/>
    </xf>
    <xf numFmtId="44" fontId="2" fillId="26" borderId="25" xfId="63" applyFont="1" applyFill="1" applyBorder="1" applyAlignment="1">
      <alignment horizontal="center"/>
    </xf>
    <xf numFmtId="2" fontId="2" fillId="26" borderId="18" xfId="1" applyNumberFormat="1" applyFont="1" applyFill="1" applyBorder="1" applyAlignment="1">
      <alignment horizontal="center"/>
    </xf>
    <xf numFmtId="0" fontId="2" fillId="26" borderId="24" xfId="1" applyFont="1" applyFill="1" applyBorder="1" applyAlignment="1">
      <alignment horizontal="center"/>
    </xf>
    <xf numFmtId="0" fontId="2" fillId="26" borderId="18" xfId="2" applyFill="1" applyBorder="1" applyAlignment="1">
      <alignment horizontal="center"/>
    </xf>
    <xf numFmtId="1" fontId="2" fillId="26" borderId="18" xfId="1" applyNumberFormat="1" applyFont="1" applyFill="1" applyBorder="1" applyAlignment="1">
      <alignment horizontal="center"/>
    </xf>
    <xf numFmtId="0" fontId="2" fillId="26" borderId="21" xfId="2" applyFill="1" applyBorder="1" applyAlignment="1">
      <alignment horizontal="center"/>
    </xf>
    <xf numFmtId="1" fontId="2" fillId="26" borderId="21" xfId="1" applyNumberFormat="1" applyFont="1" applyFill="1" applyBorder="1" applyAlignment="1">
      <alignment horizontal="center"/>
    </xf>
    <xf numFmtId="0" fontId="2" fillId="26" borderId="31" xfId="2" applyFill="1" applyBorder="1" applyAlignment="1">
      <alignment horizontal="center"/>
    </xf>
    <xf numFmtId="1" fontId="2" fillId="26" borderId="31" xfId="1" applyNumberFormat="1" applyFont="1" applyFill="1" applyBorder="1" applyAlignment="1">
      <alignment horizontal="center"/>
    </xf>
    <xf numFmtId="2" fontId="2" fillId="26" borderId="31" xfId="1" applyNumberFormat="1" applyFont="1" applyFill="1" applyBorder="1" applyAlignment="1">
      <alignment horizontal="center"/>
    </xf>
    <xf numFmtId="2" fontId="2" fillId="26" borderId="34" xfId="1" applyNumberFormat="1" applyFont="1" applyFill="1" applyBorder="1" applyAlignment="1">
      <alignment horizontal="center"/>
    </xf>
    <xf numFmtId="1" fontId="2" fillId="26" borderId="65" xfId="1" applyNumberFormat="1" applyFont="1" applyFill="1" applyBorder="1" applyAlignment="1">
      <alignment horizontal="left"/>
    </xf>
    <xf numFmtId="0" fontId="2" fillId="26" borderId="24" xfId="2" applyFill="1" applyBorder="1" applyAlignment="1">
      <alignment horizontal="center"/>
    </xf>
    <xf numFmtId="1" fontId="2" fillId="26" borderId="24" xfId="1" applyNumberFormat="1" applyFont="1" applyFill="1" applyBorder="1" applyAlignment="1">
      <alignment horizontal="center"/>
    </xf>
    <xf numFmtId="1" fontId="2" fillId="26" borderId="36" xfId="1" applyNumberFormat="1" applyFont="1" applyFill="1" applyBorder="1" applyAlignment="1">
      <alignment horizontal="left"/>
    </xf>
    <xf numFmtId="1" fontId="2" fillId="26" borderId="29" xfId="1" applyNumberFormat="1" applyFont="1" applyFill="1" applyBorder="1" applyAlignment="1">
      <alignment horizontal="center"/>
    </xf>
    <xf numFmtId="0" fontId="2" fillId="26" borderId="32" xfId="2" applyFill="1" applyBorder="1" applyAlignment="1">
      <alignment horizontal="center"/>
    </xf>
    <xf numFmtId="1" fontId="2" fillId="26" borderId="32" xfId="1" applyNumberFormat="1" applyFont="1" applyFill="1" applyBorder="1" applyAlignment="1">
      <alignment horizontal="center"/>
    </xf>
    <xf numFmtId="2" fontId="2" fillId="26" borderId="32" xfId="1" applyNumberFormat="1" applyFont="1" applyFill="1" applyBorder="1" applyAlignment="1">
      <alignment horizontal="center"/>
    </xf>
    <xf numFmtId="2" fontId="2" fillId="26" borderId="33" xfId="1" applyNumberFormat="1" applyFont="1" applyFill="1" applyBorder="1" applyAlignment="1">
      <alignment horizontal="center"/>
    </xf>
    <xf numFmtId="0" fontId="2" fillId="26" borderId="29" xfId="2" applyFill="1" applyBorder="1" applyAlignment="1">
      <alignment horizontal="center"/>
    </xf>
    <xf numFmtId="0" fontId="2" fillId="26" borderId="69" xfId="1" applyFont="1" applyFill="1" applyBorder="1" applyAlignment="1">
      <alignment horizontal="center"/>
    </xf>
    <xf numFmtId="0" fontId="2" fillId="26" borderId="4" xfId="1" applyFont="1" applyFill="1" applyBorder="1" applyAlignment="1">
      <alignment horizontal="center"/>
    </xf>
    <xf numFmtId="0" fontId="2" fillId="26" borderId="4" xfId="2" applyFill="1" applyBorder="1" applyAlignment="1">
      <alignment horizontal="center"/>
    </xf>
    <xf numFmtId="1" fontId="2" fillId="26" borderId="4" xfId="1" applyNumberFormat="1" applyFont="1" applyFill="1" applyBorder="1" applyAlignment="1">
      <alignment horizontal="center"/>
    </xf>
    <xf numFmtId="2" fontId="2" fillId="26" borderId="4" xfId="1" applyNumberFormat="1" applyFont="1" applyFill="1" applyBorder="1" applyAlignment="1">
      <alignment horizontal="center"/>
    </xf>
    <xf numFmtId="2" fontId="2" fillId="26" borderId="5" xfId="1" applyNumberFormat="1" applyFont="1" applyFill="1" applyBorder="1" applyAlignment="1">
      <alignment horizontal="center"/>
    </xf>
    <xf numFmtId="0" fontId="2" fillId="26" borderId="26" xfId="2" applyFill="1" applyBorder="1" applyAlignment="1">
      <alignment horizontal="center"/>
    </xf>
    <xf numFmtId="1" fontId="2" fillId="26" borderId="26" xfId="1" applyNumberFormat="1" applyFont="1" applyFill="1" applyBorder="1" applyAlignment="1">
      <alignment horizontal="center"/>
    </xf>
    <xf numFmtId="49" fontId="2" fillId="0" borderId="73" xfId="1" applyNumberFormat="1" applyFont="1" applyBorder="1" applyAlignment="1">
      <alignment horizontal="center"/>
    </xf>
    <xf numFmtId="0" fontId="2" fillId="26" borderId="73" xfId="0" applyFont="1" applyFill="1" applyBorder="1" applyAlignment="1">
      <alignment horizontal="center"/>
    </xf>
    <xf numFmtId="2" fontId="24" fillId="0" borderId="0" xfId="1" applyNumberFormat="1" applyFont="1" applyAlignment="1">
      <alignment horizontal="left"/>
    </xf>
    <xf numFmtId="0" fontId="31" fillId="26" borderId="18" xfId="0" applyFont="1" applyFill="1" applyBorder="1" applyAlignment="1">
      <alignment horizontal="center"/>
    </xf>
    <xf numFmtId="2" fontId="31" fillId="26" borderId="19" xfId="0" applyNumberFormat="1" applyFont="1" applyFill="1" applyBorder="1" applyAlignment="1">
      <alignment horizontal="center"/>
    </xf>
    <xf numFmtId="0" fontId="31" fillId="26" borderId="21" xfId="0" applyFont="1" applyFill="1" applyBorder="1" applyAlignment="1">
      <alignment horizontal="center"/>
    </xf>
    <xf numFmtId="2" fontId="31" fillId="26" borderId="22" xfId="0" applyNumberFormat="1" applyFont="1" applyFill="1" applyBorder="1" applyAlignment="1">
      <alignment horizontal="center"/>
    </xf>
    <xf numFmtId="0" fontId="31" fillId="26" borderId="24" xfId="0" applyFont="1" applyFill="1" applyBorder="1" applyAlignment="1">
      <alignment horizontal="center"/>
    </xf>
    <xf numFmtId="2" fontId="31" fillId="26" borderId="25" xfId="0" applyNumberFormat="1" applyFont="1" applyFill="1" applyBorder="1" applyAlignment="1">
      <alignment horizontal="center"/>
    </xf>
    <xf numFmtId="2" fontId="2" fillId="26" borderId="19" xfId="0" applyNumberFormat="1" applyFont="1" applyFill="1" applyBorder="1" applyAlignment="1">
      <alignment horizontal="center"/>
    </xf>
    <xf numFmtId="2" fontId="2" fillId="26" borderId="22" xfId="0" applyNumberFormat="1" applyFont="1" applyFill="1" applyBorder="1" applyAlignment="1">
      <alignment horizontal="center"/>
    </xf>
    <xf numFmtId="2" fontId="2" fillId="26" borderId="25" xfId="0" applyNumberFormat="1" applyFont="1" applyFill="1" applyBorder="1" applyAlignment="1">
      <alignment horizontal="center"/>
    </xf>
    <xf numFmtId="0" fontId="2" fillId="26" borderId="67" xfId="0" applyFont="1" applyFill="1" applyBorder="1" applyAlignment="1">
      <alignment horizontal="left"/>
    </xf>
    <xf numFmtId="0" fontId="2" fillId="26" borderId="18" xfId="0" applyFont="1" applyFill="1" applyBorder="1" applyAlignment="1">
      <alignment horizontal="center"/>
    </xf>
    <xf numFmtId="0" fontId="2" fillId="26" borderId="24" xfId="0" applyFont="1" applyFill="1" applyBorder="1" applyAlignment="1">
      <alignment horizontal="center"/>
    </xf>
    <xf numFmtId="2" fontId="2" fillId="26" borderId="30" xfId="0" applyNumberFormat="1" applyFont="1" applyFill="1" applyBorder="1" applyAlignment="1">
      <alignment horizontal="center"/>
    </xf>
    <xf numFmtId="0" fontId="31" fillId="26" borderId="29" xfId="0" applyFont="1" applyFill="1" applyBorder="1" applyAlignment="1">
      <alignment horizontal="center"/>
    </xf>
    <xf numFmtId="2" fontId="31" fillId="26" borderId="30" xfId="0" applyNumberFormat="1" applyFont="1" applyFill="1" applyBorder="1" applyAlignment="1">
      <alignment horizontal="center"/>
    </xf>
    <xf numFmtId="0" fontId="31" fillId="26" borderId="31" xfId="0" applyFont="1" applyFill="1" applyBorder="1" applyAlignment="1">
      <alignment horizontal="center"/>
    </xf>
    <xf numFmtId="2" fontId="31" fillId="26" borderId="34" xfId="0" applyNumberFormat="1" applyFont="1" applyFill="1" applyBorder="1" applyAlignment="1">
      <alignment horizontal="center"/>
    </xf>
    <xf numFmtId="0" fontId="31" fillId="26" borderId="4" xfId="0" applyFont="1" applyFill="1" applyBorder="1" applyAlignment="1">
      <alignment horizontal="center"/>
    </xf>
    <xf numFmtId="2" fontId="31" fillId="26" borderId="5" xfId="0" applyNumberFormat="1" applyFont="1" applyFill="1" applyBorder="1" applyAlignment="1">
      <alignment horizontal="center"/>
    </xf>
    <xf numFmtId="0" fontId="31" fillId="26" borderId="25" xfId="0" applyFont="1" applyFill="1" applyBorder="1" applyAlignment="1">
      <alignment horizontal="center"/>
    </xf>
    <xf numFmtId="2" fontId="33" fillId="0" borderId="0" xfId="1" applyNumberFormat="1" applyFont="1" applyAlignment="1">
      <alignment horizontal="left"/>
    </xf>
    <xf numFmtId="0" fontId="32" fillId="0" borderId="72" xfId="1" applyFont="1" applyBorder="1" applyAlignment="1">
      <alignment horizontal="center"/>
    </xf>
    <xf numFmtId="0" fontId="32" fillId="0" borderId="70" xfId="1" applyFont="1" applyBorder="1" applyAlignment="1">
      <alignment horizontal="center"/>
    </xf>
    <xf numFmtId="0" fontId="32" fillId="0" borderId="71" xfId="1" applyFont="1" applyBorder="1" applyAlignment="1">
      <alignment horizontal="center"/>
    </xf>
    <xf numFmtId="0" fontId="2" fillId="0" borderId="67" xfId="1" applyFont="1" applyBorder="1" applyAlignment="1">
      <alignment horizontal="left"/>
    </xf>
    <xf numFmtId="0" fontId="2" fillId="0" borderId="36" xfId="1" applyFont="1" applyBorder="1" applyAlignment="1">
      <alignment horizontal="left"/>
    </xf>
    <xf numFmtId="0" fontId="2" fillId="0" borderId="65" xfId="1" applyFont="1" applyBorder="1" applyAlignment="1">
      <alignment horizontal="left"/>
    </xf>
    <xf numFmtId="0" fontId="2" fillId="26" borderId="74" xfId="1" applyFont="1" applyFill="1" applyBorder="1" applyAlignment="1">
      <alignment horizontal="left"/>
    </xf>
    <xf numFmtId="0" fontId="2" fillId="26" borderId="36" xfId="1" applyFont="1" applyFill="1" applyBorder="1" applyAlignment="1">
      <alignment horizontal="left"/>
    </xf>
    <xf numFmtId="0" fontId="2" fillId="26" borderId="75" xfId="1" applyFont="1" applyFill="1" applyBorder="1" applyAlignment="1">
      <alignment horizontal="left"/>
    </xf>
    <xf numFmtId="0" fontId="2" fillId="26" borderId="1" xfId="1" applyFont="1" applyFill="1" applyBorder="1" applyAlignment="1">
      <alignment horizontal="left"/>
    </xf>
    <xf numFmtId="0" fontId="2" fillId="26" borderId="2" xfId="1" applyFont="1" applyFill="1" applyBorder="1" applyAlignment="1">
      <alignment horizontal="left"/>
    </xf>
    <xf numFmtId="0" fontId="2" fillId="26" borderId="76" xfId="1" applyFont="1" applyFill="1" applyBorder="1" applyAlignment="1">
      <alignment horizontal="left"/>
    </xf>
    <xf numFmtId="0" fontId="2" fillId="26" borderId="67" xfId="1" applyFont="1" applyFill="1" applyBorder="1" applyAlignment="1">
      <alignment horizontal="left"/>
    </xf>
    <xf numFmtId="0" fontId="2" fillId="26" borderId="65" xfId="1" applyFont="1" applyFill="1" applyBorder="1" applyAlignment="1">
      <alignment horizontal="left"/>
    </xf>
    <xf numFmtId="49" fontId="2" fillId="0" borderId="67" xfId="1" applyNumberFormat="1" applyFont="1" applyBorder="1" applyAlignment="1">
      <alignment horizontal="left"/>
    </xf>
    <xf numFmtId="1" fontId="2" fillId="26" borderId="67" xfId="1" applyNumberFormat="1" applyFont="1" applyFill="1" applyBorder="1" applyAlignment="1">
      <alignment horizontal="left"/>
    </xf>
    <xf numFmtId="1" fontId="2" fillId="26" borderId="76" xfId="1" applyNumberFormat="1" applyFont="1" applyFill="1" applyBorder="1" applyAlignment="1">
      <alignment horizontal="left"/>
    </xf>
    <xf numFmtId="1" fontId="2" fillId="0" borderId="67" xfId="1" applyNumberFormat="1" applyFont="1" applyBorder="1" applyAlignment="1">
      <alignment horizontal="left"/>
    </xf>
    <xf numFmtId="1" fontId="2" fillId="0" borderId="64" xfId="1" applyNumberFormat="1" applyFont="1" applyBorder="1" applyAlignment="1">
      <alignment horizontal="left"/>
    </xf>
    <xf numFmtId="1" fontId="2" fillId="26" borderId="1" xfId="1" applyNumberFormat="1" applyFont="1" applyFill="1" applyBorder="1" applyAlignment="1">
      <alignment horizontal="left"/>
    </xf>
    <xf numFmtId="1" fontId="2" fillId="0" borderId="75" xfId="1" applyNumberFormat="1" applyFont="1" applyBorder="1" applyAlignment="1">
      <alignment horizontal="left"/>
    </xf>
    <xf numFmtId="1" fontId="2" fillId="26" borderId="75" xfId="1" applyNumberFormat="1" applyFont="1" applyFill="1" applyBorder="1" applyAlignment="1">
      <alignment horizontal="left"/>
    </xf>
    <xf numFmtId="1" fontId="2" fillId="26" borderId="64" xfId="1" applyNumberFormat="1" applyFont="1" applyFill="1" applyBorder="1" applyAlignment="1">
      <alignment horizontal="left"/>
    </xf>
    <xf numFmtId="1" fontId="2" fillId="0" borderId="36" xfId="2" applyNumberFormat="1" applyBorder="1" applyAlignment="1">
      <alignment horizontal="left"/>
    </xf>
    <xf numFmtId="1" fontId="2" fillId="0" borderId="2" xfId="1" applyNumberFormat="1" applyFont="1" applyBorder="1" applyAlignment="1">
      <alignment horizontal="left"/>
    </xf>
    <xf numFmtId="1" fontId="2" fillId="0" borderId="74" xfId="1" applyNumberFormat="1" applyFont="1" applyBorder="1" applyAlignment="1">
      <alignment horizontal="left"/>
    </xf>
    <xf numFmtId="1" fontId="2" fillId="0" borderId="1" xfId="1" applyNumberFormat="1" applyFont="1" applyBorder="1" applyAlignment="1">
      <alignment horizontal="left"/>
    </xf>
    <xf numFmtId="1" fontId="2" fillId="26" borderId="74" xfId="1" applyNumberFormat="1" applyFont="1" applyFill="1" applyBorder="1" applyAlignment="1">
      <alignment horizontal="left"/>
    </xf>
    <xf numFmtId="0" fontId="31" fillId="0" borderId="67" xfId="0" applyFont="1" applyBorder="1" applyAlignment="1">
      <alignment horizontal="left"/>
    </xf>
    <xf numFmtId="0" fontId="31" fillId="0" borderId="36" xfId="0" applyFont="1" applyBorder="1" applyAlignment="1">
      <alignment horizontal="left"/>
    </xf>
    <xf numFmtId="0" fontId="31" fillId="0" borderId="65" xfId="0" applyFont="1" applyBorder="1" applyAlignment="1">
      <alignment horizontal="left"/>
    </xf>
    <xf numFmtId="0" fontId="31" fillId="26" borderId="67" xfId="0" applyFont="1" applyFill="1" applyBorder="1" applyAlignment="1">
      <alignment horizontal="left"/>
    </xf>
    <xf numFmtId="0" fontId="31" fillId="26" borderId="36" xfId="0" applyFont="1" applyFill="1" applyBorder="1" applyAlignment="1">
      <alignment horizontal="left"/>
    </xf>
    <xf numFmtId="0" fontId="31" fillId="26" borderId="65" xfId="0" applyFont="1" applyFill="1" applyBorder="1" applyAlignment="1">
      <alignment horizontal="left"/>
    </xf>
    <xf numFmtId="0" fontId="31" fillId="0" borderId="75" xfId="0" applyFont="1" applyBorder="1" applyAlignment="1">
      <alignment horizontal="left"/>
    </xf>
    <xf numFmtId="0" fontId="2" fillId="26" borderId="65" xfId="0" applyFont="1" applyFill="1" applyBorder="1" applyAlignment="1">
      <alignment horizontal="left"/>
    </xf>
    <xf numFmtId="0" fontId="2" fillId="0" borderId="65" xfId="0" applyFont="1" applyBorder="1" applyAlignment="1">
      <alignment horizontal="left"/>
    </xf>
    <xf numFmtId="0" fontId="31" fillId="26" borderId="75" xfId="0" applyFont="1" applyFill="1" applyBorder="1" applyAlignment="1">
      <alignment horizontal="left"/>
    </xf>
    <xf numFmtId="0" fontId="31" fillId="26" borderId="76" xfId="0" applyFont="1" applyFill="1" applyBorder="1" applyAlignment="1">
      <alignment horizontal="left"/>
    </xf>
    <xf numFmtId="0" fontId="2" fillId="0" borderId="75" xfId="0" applyFont="1" applyBorder="1" applyAlignment="1">
      <alignment horizontal="left"/>
    </xf>
    <xf numFmtId="0" fontId="31" fillId="26" borderId="64" xfId="0" applyFont="1" applyFill="1" applyBorder="1" applyAlignment="1">
      <alignment horizontal="left"/>
    </xf>
    <xf numFmtId="0" fontId="31" fillId="0" borderId="64" xfId="0" applyFont="1" applyBorder="1" applyAlignment="1">
      <alignment horizontal="left"/>
    </xf>
    <xf numFmtId="0" fontId="2" fillId="0" borderId="77" xfId="0" applyFont="1" applyBorder="1" applyAlignment="1">
      <alignment horizontal="left"/>
    </xf>
    <xf numFmtId="0" fontId="2" fillId="0" borderId="78" xfId="0" applyFont="1" applyBorder="1" applyAlignment="1">
      <alignment horizontal="left"/>
    </xf>
    <xf numFmtId="0" fontId="2" fillId="0" borderId="79" xfId="0" applyFont="1" applyBorder="1" applyAlignment="1">
      <alignment horizontal="left"/>
    </xf>
    <xf numFmtId="0" fontId="2" fillId="26" borderId="80" xfId="0" applyFont="1" applyFill="1" applyBorder="1" applyAlignment="1">
      <alignment horizontal="left"/>
    </xf>
    <xf numFmtId="0" fontId="2" fillId="26" borderId="78" xfId="0" applyFont="1" applyFill="1" applyBorder="1" applyAlignment="1">
      <alignment horizontal="left"/>
    </xf>
    <xf numFmtId="0" fontId="31" fillId="26" borderId="78" xfId="0" applyFont="1" applyFill="1" applyBorder="1" applyAlignment="1">
      <alignment horizontal="left"/>
    </xf>
    <xf numFmtId="0" fontId="31" fillId="26" borderId="81" xfId="0" applyFont="1" applyFill="1" applyBorder="1" applyAlignment="1">
      <alignment horizontal="left"/>
    </xf>
    <xf numFmtId="0" fontId="31" fillId="0" borderId="77" xfId="0" applyFont="1" applyBorder="1" applyAlignment="1">
      <alignment horizontal="left"/>
    </xf>
    <xf numFmtId="0" fontId="31" fillId="0" borderId="78" xfId="0" applyFont="1" applyBorder="1" applyAlignment="1">
      <alignment horizontal="left"/>
    </xf>
    <xf numFmtId="0" fontId="31" fillId="0" borderId="79" xfId="0" applyFont="1" applyBorder="1" applyAlignment="1">
      <alignment horizontal="left"/>
    </xf>
    <xf numFmtId="0" fontId="31" fillId="26" borderId="41" xfId="0" applyFont="1" applyFill="1" applyBorder="1" applyAlignment="1">
      <alignment horizontal="left"/>
    </xf>
    <xf numFmtId="0" fontId="31" fillId="26" borderId="42" xfId="0" applyFont="1" applyFill="1" applyBorder="1" applyAlignment="1">
      <alignment horizontal="left"/>
    </xf>
    <xf numFmtId="0" fontId="31" fillId="26" borderId="43" xfId="0" applyFont="1" applyFill="1" applyBorder="1" applyAlignment="1">
      <alignment horizontal="left"/>
    </xf>
    <xf numFmtId="0" fontId="31" fillId="26" borderId="77" xfId="0" applyFont="1" applyFill="1" applyBorder="1" applyAlignment="1">
      <alignment horizontal="left"/>
    </xf>
    <xf numFmtId="0" fontId="31" fillId="26" borderId="79" xfId="0" applyFont="1" applyFill="1" applyBorder="1" applyAlignment="1">
      <alignment horizontal="left"/>
    </xf>
    <xf numFmtId="0" fontId="2" fillId="26" borderId="77" xfId="1" applyFont="1" applyFill="1" applyBorder="1" applyAlignment="1">
      <alignment horizontal="left"/>
    </xf>
    <xf numFmtId="0" fontId="2" fillId="26" borderId="78" xfId="1" applyFont="1" applyFill="1" applyBorder="1" applyAlignment="1">
      <alignment horizontal="left"/>
    </xf>
    <xf numFmtId="0" fontId="2" fillId="26" borderId="43" xfId="1" applyFont="1" applyFill="1" applyBorder="1" applyAlignment="1">
      <alignment horizontal="left"/>
    </xf>
    <xf numFmtId="0" fontId="2" fillId="0" borderId="77" xfId="1" applyFont="1" applyBorder="1" applyAlignment="1">
      <alignment horizontal="left"/>
    </xf>
    <xf numFmtId="0" fontId="2" fillId="0" borderId="78" xfId="1" applyFont="1" applyBorder="1" applyAlignment="1">
      <alignment horizontal="left"/>
    </xf>
    <xf numFmtId="0" fontId="2" fillId="0" borderId="79" xfId="1" applyFont="1" applyBorder="1" applyAlignment="1">
      <alignment horizontal="left"/>
    </xf>
    <xf numFmtId="0" fontId="2" fillId="26" borderId="79" xfId="1" applyFont="1" applyFill="1" applyBorder="1" applyAlignment="1">
      <alignment horizontal="left"/>
    </xf>
    <xf numFmtId="0" fontId="2" fillId="0" borderId="49" xfId="1" applyFont="1" applyBorder="1" applyAlignment="1">
      <alignment horizontal="left"/>
    </xf>
    <xf numFmtId="0" fontId="2" fillId="26" borderId="41" xfId="1" applyFont="1" applyFill="1" applyBorder="1" applyAlignment="1">
      <alignment horizontal="left"/>
    </xf>
    <xf numFmtId="0" fontId="2" fillId="0" borderId="81" xfId="1" applyFont="1" applyBorder="1" applyAlignment="1">
      <alignment horizontal="left"/>
    </xf>
    <xf numFmtId="0" fontId="2" fillId="26" borderId="81" xfId="1" applyFont="1" applyFill="1" applyBorder="1" applyAlignment="1">
      <alignment horizontal="left"/>
    </xf>
    <xf numFmtId="0" fontId="2" fillId="26" borderId="49" xfId="1" applyFont="1" applyFill="1" applyBorder="1" applyAlignment="1">
      <alignment horizontal="left"/>
    </xf>
    <xf numFmtId="0" fontId="2" fillId="0" borderId="42" xfId="1" applyFont="1" applyBorder="1" applyAlignment="1">
      <alignment horizontal="left"/>
    </xf>
    <xf numFmtId="0" fontId="2" fillId="0" borderId="80" xfId="1" applyFont="1" applyBorder="1" applyAlignment="1">
      <alignment horizontal="left"/>
    </xf>
    <xf numFmtId="0" fontId="2" fillId="0" borderId="41" xfId="1" applyFont="1" applyBorder="1" applyAlignment="1">
      <alignment horizontal="left"/>
    </xf>
    <xf numFmtId="0" fontId="2" fillId="26" borderId="80" xfId="1" applyFont="1" applyFill="1" applyBorder="1" applyAlignment="1">
      <alignment horizontal="left"/>
    </xf>
    <xf numFmtId="0" fontId="2" fillId="26" borderId="77" xfId="0" applyFont="1" applyFill="1" applyBorder="1" applyAlignment="1">
      <alignment horizontal="left"/>
    </xf>
    <xf numFmtId="0" fontId="2" fillId="26" borderId="79" xfId="0" applyFont="1" applyFill="1" applyBorder="1" applyAlignment="1">
      <alignment horizontal="left"/>
    </xf>
    <xf numFmtId="0" fontId="2" fillId="0" borderId="41" xfId="0" applyFont="1" applyBorder="1" applyAlignment="1">
      <alignment horizontal="left"/>
    </xf>
    <xf numFmtId="0" fontId="31" fillId="0" borderId="81" xfId="0" applyFont="1" applyBorder="1" applyAlignment="1">
      <alignment horizontal="left"/>
    </xf>
    <xf numFmtId="0" fontId="2" fillId="0" borderId="81" xfId="0" applyFont="1" applyBorder="1" applyAlignment="1">
      <alignment horizontal="left"/>
    </xf>
    <xf numFmtId="0" fontId="31" fillId="26" borderId="49" xfId="0" applyFont="1" applyFill="1" applyBorder="1" applyAlignment="1">
      <alignment horizontal="left"/>
    </xf>
    <xf numFmtId="0" fontId="31" fillId="0" borderId="49" xfId="0" applyFont="1" applyBorder="1" applyAlignment="1">
      <alignment horizontal="left"/>
    </xf>
    <xf numFmtId="0" fontId="2" fillId="26" borderId="64" xfId="0" applyFont="1" applyFill="1" applyBorder="1" applyAlignment="1">
      <alignment horizontal="left"/>
    </xf>
    <xf numFmtId="0" fontId="2" fillId="26" borderId="49" xfId="0" applyFont="1" applyFill="1" applyBorder="1" applyAlignment="1">
      <alignment horizontal="left"/>
    </xf>
    <xf numFmtId="0" fontId="32" fillId="0" borderId="62" xfId="1" applyFont="1" applyBorder="1" applyAlignment="1">
      <alignment horizontal="left"/>
    </xf>
    <xf numFmtId="0" fontId="32" fillId="0" borderId="61" xfId="1" applyFont="1" applyBorder="1" applyAlignment="1">
      <alignment horizontal="left"/>
    </xf>
    <xf numFmtId="49" fontId="32" fillId="0" borderId="61" xfId="1" applyNumberFormat="1" applyFont="1" applyBorder="1" applyAlignment="1">
      <alignment horizontal="left"/>
    </xf>
    <xf numFmtId="0" fontId="32" fillId="0" borderId="63" xfId="1" applyFont="1" applyBorder="1" applyAlignment="1">
      <alignment horizontal="left"/>
    </xf>
    <xf numFmtId="0" fontId="32" fillId="0" borderId="52" xfId="1" applyFont="1" applyBorder="1"/>
    <xf numFmtId="0" fontId="32" fillId="0" borderId="53" xfId="1" applyFont="1" applyBorder="1"/>
    <xf numFmtId="0" fontId="32" fillId="0" borderId="54" xfId="1" applyFont="1" applyBorder="1"/>
    <xf numFmtId="44" fontId="31" fillId="0" borderId="0" xfId="63" applyFont="1" applyBorder="1"/>
    <xf numFmtId="44" fontId="0" fillId="0" borderId="0" xfId="63" applyFont="1" applyBorder="1"/>
    <xf numFmtId="0" fontId="2" fillId="0" borderId="74" xfId="1" applyFont="1" applyBorder="1" applyAlignment="1">
      <alignment horizontal="left"/>
    </xf>
    <xf numFmtId="0" fontId="2" fillId="0" borderId="80" xfId="0" applyFont="1" applyBorder="1" applyAlignment="1">
      <alignment horizontal="left"/>
    </xf>
    <xf numFmtId="44" fontId="2" fillId="0" borderId="5" xfId="63" applyFont="1" applyBorder="1" applyAlignment="1">
      <alignment horizontal="center"/>
    </xf>
    <xf numFmtId="0" fontId="31" fillId="26" borderId="17" xfId="0" applyFont="1" applyFill="1" applyBorder="1" applyAlignment="1">
      <alignment horizontal="center"/>
    </xf>
    <xf numFmtId="0" fontId="31" fillId="26" borderId="20" xfId="0" applyFont="1" applyFill="1" applyBorder="1" applyAlignment="1">
      <alignment horizontal="center"/>
    </xf>
    <xf numFmtId="0" fontId="31" fillId="26" borderId="23" xfId="0" applyFont="1" applyFill="1" applyBorder="1" applyAlignment="1">
      <alignment horizontal="center"/>
    </xf>
    <xf numFmtId="0" fontId="31" fillId="0" borderId="3" xfId="0" applyFont="1" applyBorder="1" applyAlignment="1">
      <alignment horizontal="center"/>
    </xf>
    <xf numFmtId="44" fontId="2" fillId="0" borderId="25" xfId="63" applyFont="1" applyBorder="1" applyAlignment="1">
      <alignment horizontal="center"/>
    </xf>
    <xf numFmtId="44" fontId="2" fillId="0" borderId="19" xfId="63" applyFont="1" applyBorder="1" applyAlignment="1">
      <alignment horizontal="center"/>
    </xf>
    <xf numFmtId="44" fontId="2" fillId="26" borderId="5" xfId="63" applyFont="1" applyFill="1" applyBorder="1" applyAlignment="1">
      <alignment horizontal="center"/>
    </xf>
    <xf numFmtId="0" fontId="31" fillId="0" borderId="17" xfId="0" applyFont="1" applyBorder="1" applyAlignment="1">
      <alignment horizontal="center"/>
    </xf>
    <xf numFmtId="0" fontId="31" fillId="0" borderId="23" xfId="0" applyFont="1" applyBorder="1" applyAlignment="1">
      <alignment horizontal="center"/>
    </xf>
    <xf numFmtId="0" fontId="31" fillId="26" borderId="3" xfId="0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1" fillId="0" borderId="20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31" fillId="26" borderId="28" xfId="0" applyFont="1" applyFill="1" applyBorder="1" applyAlignment="1">
      <alignment horizontal="center"/>
    </xf>
    <xf numFmtId="0" fontId="31" fillId="26" borderId="90" xfId="0" applyFont="1" applyFill="1" applyBorder="1" applyAlignment="1">
      <alignment horizontal="center"/>
    </xf>
    <xf numFmtId="0" fontId="2" fillId="26" borderId="17" xfId="0" applyFont="1" applyFill="1" applyBorder="1" applyAlignment="1">
      <alignment horizontal="center"/>
    </xf>
    <xf numFmtId="0" fontId="2" fillId="26" borderId="23" xfId="0" applyFont="1" applyFill="1" applyBorder="1" applyAlignment="1">
      <alignment horizontal="center"/>
    </xf>
    <xf numFmtId="0" fontId="2" fillId="26" borderId="17" xfId="1" applyFont="1" applyFill="1" applyBorder="1" applyAlignment="1">
      <alignment horizontal="center"/>
    </xf>
    <xf numFmtId="0" fontId="2" fillId="26" borderId="20" xfId="1" applyFont="1" applyFill="1" applyBorder="1" applyAlignment="1">
      <alignment horizontal="center"/>
    </xf>
    <xf numFmtId="0" fontId="2" fillId="26" borderId="91" xfId="1" applyFont="1" applyFill="1" applyBorder="1" applyAlignment="1">
      <alignment horizontal="center"/>
    </xf>
    <xf numFmtId="0" fontId="2" fillId="26" borderId="23" xfId="1" applyFont="1" applyFill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2" fillId="0" borderId="23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26" borderId="3" xfId="1" applyFont="1" applyFill="1" applyBorder="1" applyAlignment="1">
      <alignment horizontal="center"/>
    </xf>
    <xf numFmtId="0" fontId="2" fillId="0" borderId="28" xfId="1" applyFont="1" applyBorder="1" applyAlignment="1">
      <alignment horizontal="center"/>
    </xf>
    <xf numFmtId="0" fontId="2" fillId="26" borderId="28" xfId="1" applyFont="1" applyFill="1" applyBorder="1" applyAlignment="1">
      <alignment horizontal="center"/>
    </xf>
    <xf numFmtId="1" fontId="2" fillId="0" borderId="26" xfId="2" applyNumberFormat="1" applyBorder="1" applyAlignment="1">
      <alignment horizontal="center"/>
    </xf>
    <xf numFmtId="2" fontId="2" fillId="0" borderId="26" xfId="2" applyNumberFormat="1" applyBorder="1" applyAlignment="1">
      <alignment horizontal="center"/>
    </xf>
    <xf numFmtId="2" fontId="2" fillId="0" borderId="27" xfId="2" applyNumberFormat="1" applyBorder="1" applyAlignment="1">
      <alignment horizontal="center"/>
    </xf>
    <xf numFmtId="0" fontId="2" fillId="0" borderId="90" xfId="1" applyFont="1" applyBorder="1" applyAlignment="1">
      <alignment horizontal="center"/>
    </xf>
    <xf numFmtId="0" fontId="2" fillId="0" borderId="31" xfId="1" applyFont="1" applyBorder="1" applyAlignment="1">
      <alignment horizontal="center"/>
    </xf>
    <xf numFmtId="0" fontId="2" fillId="0" borderId="31" xfId="2" applyBorder="1" applyAlignment="1">
      <alignment horizontal="center"/>
    </xf>
    <xf numFmtId="1" fontId="2" fillId="0" borderId="31" xfId="2" applyNumberFormat="1" applyBorder="1" applyAlignment="1">
      <alignment horizontal="center"/>
    </xf>
    <xf numFmtId="2" fontId="2" fillId="0" borderId="31" xfId="2" applyNumberFormat="1" applyBorder="1" applyAlignment="1">
      <alignment horizontal="center"/>
    </xf>
    <xf numFmtId="2" fontId="2" fillId="0" borderId="34" xfId="2" applyNumberFormat="1" applyBorder="1" applyAlignment="1">
      <alignment horizontal="center"/>
    </xf>
    <xf numFmtId="0" fontId="2" fillId="26" borderId="64" xfId="1" applyFont="1" applyFill="1" applyBorder="1" applyAlignment="1">
      <alignment horizontal="left"/>
    </xf>
    <xf numFmtId="0" fontId="2" fillId="0" borderId="91" xfId="1" applyFont="1" applyBorder="1" applyAlignment="1">
      <alignment horizontal="center"/>
    </xf>
    <xf numFmtId="0" fontId="2" fillId="26" borderId="64" xfId="1" applyFont="1" applyFill="1" applyBorder="1" applyAlignment="1">
      <alignment horizontal="center"/>
    </xf>
    <xf numFmtId="0" fontId="2" fillId="26" borderId="92" xfId="1" applyFont="1" applyFill="1" applyBorder="1" applyAlignment="1">
      <alignment horizontal="center"/>
    </xf>
    <xf numFmtId="0" fontId="2" fillId="26" borderId="90" xfId="1" applyFont="1" applyFill="1" applyBorder="1" applyAlignment="1">
      <alignment horizontal="center"/>
    </xf>
    <xf numFmtId="0" fontId="31" fillId="26" borderId="17" xfId="1" applyFont="1" applyFill="1" applyBorder="1" applyAlignment="1">
      <alignment horizontal="center"/>
    </xf>
    <xf numFmtId="0" fontId="31" fillId="26" borderId="20" xfId="1" applyFont="1" applyFill="1" applyBorder="1" applyAlignment="1">
      <alignment horizontal="center"/>
    </xf>
    <xf numFmtId="0" fontId="31" fillId="26" borderId="23" xfId="1" applyFont="1" applyFill="1" applyBorder="1" applyAlignment="1">
      <alignment horizontal="center"/>
    </xf>
    <xf numFmtId="0" fontId="31" fillId="0" borderId="17" xfId="1" applyFont="1" applyBorder="1" applyAlignment="1">
      <alignment horizontal="center"/>
    </xf>
    <xf numFmtId="0" fontId="31" fillId="0" borderId="20" xfId="1" applyFont="1" applyBorder="1" applyAlignment="1">
      <alignment horizontal="center"/>
    </xf>
    <xf numFmtId="0" fontId="31" fillId="0" borderId="23" xfId="1" applyFont="1" applyBorder="1" applyAlignment="1">
      <alignment horizontal="center"/>
    </xf>
    <xf numFmtId="165" fontId="2" fillId="26" borderId="18" xfId="0" applyNumberFormat="1" applyFont="1" applyFill="1" applyBorder="1" applyAlignment="1">
      <alignment horizontal="center"/>
    </xf>
    <xf numFmtId="166" fontId="2" fillId="0" borderId="56" xfId="0" applyNumberFormat="1" applyFont="1" applyBorder="1"/>
    <xf numFmtId="0" fontId="2" fillId="0" borderId="55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/>
    </xf>
    <xf numFmtId="0" fontId="31" fillId="0" borderId="29" xfId="0" applyFont="1" applyBorder="1" applyAlignment="1">
      <alignment horizontal="center"/>
    </xf>
    <xf numFmtId="2" fontId="31" fillId="0" borderId="30" xfId="0" applyNumberFormat="1" applyFont="1" applyBorder="1" applyAlignment="1">
      <alignment horizontal="center"/>
    </xf>
    <xf numFmtId="44" fontId="2" fillId="0" borderId="30" xfId="63" applyFont="1" applyBorder="1" applyAlignment="1">
      <alignment horizontal="center"/>
    </xf>
    <xf numFmtId="0" fontId="2" fillId="0" borderId="74" xfId="0" applyFont="1" applyBorder="1" applyAlignment="1">
      <alignment horizontal="left"/>
    </xf>
    <xf numFmtId="0" fontId="2" fillId="0" borderId="91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2" fontId="2" fillId="0" borderId="27" xfId="0" applyNumberFormat="1" applyFont="1" applyBorder="1" applyAlignment="1">
      <alignment horizontal="center"/>
    </xf>
    <xf numFmtId="2" fontId="41" fillId="29" borderId="0" xfId="1" applyNumberFormat="1" applyFont="1" applyFill="1" applyAlignment="1">
      <alignment horizontal="left" vertical="center"/>
    </xf>
    <xf numFmtId="2" fontId="43" fillId="29" borderId="0" xfId="1" applyNumberFormat="1" applyFont="1" applyFill="1" applyAlignment="1">
      <alignment horizontal="center" vertical="center"/>
    </xf>
    <xf numFmtId="0" fontId="0" fillId="29" borderId="0" xfId="0" applyFill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0" fontId="37" fillId="29" borderId="64" xfId="0" applyFont="1" applyFill="1" applyBorder="1" applyAlignment="1">
      <alignment horizontal="right"/>
    </xf>
    <xf numFmtId="2" fontId="39" fillId="29" borderId="0" xfId="1" applyNumberFormat="1" applyFont="1" applyFill="1" applyAlignment="1">
      <alignment horizontal="right" vertical="center"/>
    </xf>
    <xf numFmtId="0" fontId="28" fillId="29" borderId="0" xfId="0" applyFont="1" applyFill="1" applyAlignment="1">
      <alignment horizontal="right"/>
    </xf>
    <xf numFmtId="0" fontId="0" fillId="29" borderId="0" xfId="0" applyFill="1" applyAlignment="1">
      <alignment horizontal="right"/>
    </xf>
    <xf numFmtId="0" fontId="37" fillId="29" borderId="76" xfId="0" applyFont="1" applyFill="1" applyBorder="1" applyAlignment="1">
      <alignment horizontal="right"/>
    </xf>
    <xf numFmtId="2" fontId="39" fillId="2" borderId="0" xfId="1" applyNumberFormat="1" applyFont="1" applyFill="1" applyAlignment="1">
      <alignment horizontal="right" vertical="center"/>
    </xf>
    <xf numFmtId="0" fontId="0" fillId="0" borderId="0" xfId="0" applyAlignment="1">
      <alignment horizontal="left" textRotation="90"/>
    </xf>
    <xf numFmtId="0" fontId="31" fillId="0" borderId="0" xfId="0" applyFont="1" applyAlignment="1">
      <alignment horizontal="right"/>
    </xf>
    <xf numFmtId="0" fontId="3" fillId="29" borderId="66" xfId="0" applyFont="1" applyFill="1" applyBorder="1" applyAlignment="1">
      <alignment horizontal="left" vertical="center" textRotation="90" wrapText="1"/>
    </xf>
    <xf numFmtId="166" fontId="32" fillId="0" borderId="40" xfId="0" applyNumberFormat="1" applyFont="1" applyBorder="1"/>
    <xf numFmtId="166" fontId="32" fillId="0" borderId="48" xfId="0" applyNumberFormat="1" applyFont="1" applyBorder="1"/>
    <xf numFmtId="166" fontId="32" fillId="0" borderId="51" xfId="0" applyNumberFormat="1" applyFont="1" applyBorder="1"/>
    <xf numFmtId="0" fontId="31" fillId="2" borderId="94" xfId="0" applyFont="1" applyFill="1" applyBorder="1"/>
    <xf numFmtId="0" fontId="31" fillId="0" borderId="95" xfId="0" applyFont="1" applyBorder="1"/>
    <xf numFmtId="0" fontId="31" fillId="0" borderId="96" xfId="0" applyFont="1" applyBorder="1" applyAlignment="1">
      <alignment horizontal="center"/>
    </xf>
    <xf numFmtId="0" fontId="31" fillId="0" borderId="97" xfId="0" applyFont="1" applyBorder="1" applyAlignment="1">
      <alignment horizontal="center"/>
    </xf>
    <xf numFmtId="165" fontId="31" fillId="0" borderId="97" xfId="0" applyNumberFormat="1" applyFont="1" applyBorder="1" applyAlignment="1">
      <alignment horizontal="center"/>
    </xf>
    <xf numFmtId="0" fontId="2" fillId="0" borderId="97" xfId="0" applyFont="1" applyBorder="1" applyAlignment="1">
      <alignment horizontal="center" wrapText="1"/>
    </xf>
    <xf numFmtId="44" fontId="31" fillId="0" borderId="95" xfId="63" applyFont="1" applyBorder="1" applyAlignment="1">
      <alignment horizontal="right"/>
    </xf>
    <xf numFmtId="0" fontId="31" fillId="2" borderId="99" xfId="0" applyFont="1" applyFill="1" applyBorder="1"/>
    <xf numFmtId="0" fontId="31" fillId="0" borderId="100" xfId="0" applyFont="1" applyBorder="1"/>
    <xf numFmtId="0" fontId="31" fillId="0" borderId="101" xfId="0" applyFont="1" applyBorder="1" applyAlignment="1">
      <alignment horizontal="center"/>
    </xf>
    <xf numFmtId="0" fontId="31" fillId="0" borderId="102" xfId="0" applyFont="1" applyBorder="1" applyAlignment="1">
      <alignment horizontal="center"/>
    </xf>
    <xf numFmtId="165" fontId="31" fillId="0" borderId="102" xfId="0" applyNumberFormat="1" applyFont="1" applyBorder="1" applyAlignment="1">
      <alignment horizontal="center"/>
    </xf>
    <xf numFmtId="0" fontId="2" fillId="0" borderId="102" xfId="0" applyFont="1" applyBorder="1" applyAlignment="1">
      <alignment horizontal="center" wrapText="1"/>
    </xf>
    <xf numFmtId="44" fontId="31" fillId="0" borderId="100" xfId="63" applyFont="1" applyBorder="1" applyAlignment="1">
      <alignment horizontal="right"/>
    </xf>
    <xf numFmtId="0" fontId="31" fillId="26" borderId="99" xfId="0" applyFont="1" applyFill="1" applyBorder="1"/>
    <xf numFmtId="0" fontId="31" fillId="26" borderId="100" xfId="0" applyFont="1" applyFill="1" applyBorder="1"/>
    <xf numFmtId="0" fontId="31" fillId="26" borderId="101" xfId="0" applyFont="1" applyFill="1" applyBorder="1" applyAlignment="1">
      <alignment horizontal="center"/>
    </xf>
    <xf numFmtId="0" fontId="31" fillId="26" borderId="102" xfId="0" applyFont="1" applyFill="1" applyBorder="1" applyAlignment="1">
      <alignment horizontal="center"/>
    </xf>
    <xf numFmtId="165" fontId="31" fillId="26" borderId="102" xfId="0" applyNumberFormat="1" applyFont="1" applyFill="1" applyBorder="1" applyAlignment="1">
      <alignment horizontal="center"/>
    </xf>
    <xf numFmtId="0" fontId="2" fillId="26" borderId="102" xfId="0" applyFont="1" applyFill="1" applyBorder="1" applyAlignment="1">
      <alignment horizontal="center" wrapText="1"/>
    </xf>
    <xf numFmtId="44" fontId="31" fillId="26" borderId="100" xfId="63" applyFont="1" applyFill="1" applyBorder="1" applyAlignment="1">
      <alignment horizontal="right"/>
    </xf>
    <xf numFmtId="0" fontId="2" fillId="26" borderId="101" xfId="1" applyFont="1" applyFill="1" applyBorder="1" applyAlignment="1">
      <alignment horizontal="center"/>
    </xf>
    <xf numFmtId="0" fontId="2" fillId="26" borderId="102" xfId="1" applyFont="1" applyFill="1" applyBorder="1" applyAlignment="1">
      <alignment horizontal="center"/>
    </xf>
    <xf numFmtId="0" fontId="2" fillId="26" borderId="102" xfId="2" applyFill="1" applyBorder="1" applyAlignment="1">
      <alignment horizontal="center"/>
    </xf>
    <xf numFmtId="2" fontId="2" fillId="26" borderId="102" xfId="1" applyNumberFormat="1" applyFont="1" applyFill="1" applyBorder="1" applyAlignment="1">
      <alignment horizontal="center"/>
    </xf>
    <xf numFmtId="166" fontId="31" fillId="26" borderId="100" xfId="0" applyNumberFormat="1" applyFont="1" applyFill="1" applyBorder="1"/>
    <xf numFmtId="0" fontId="31" fillId="2" borderId="104" xfId="0" applyFont="1" applyFill="1" applyBorder="1"/>
    <xf numFmtId="0" fontId="31" fillId="0" borderId="105" xfId="0" applyFont="1" applyBorder="1"/>
    <xf numFmtId="0" fontId="31" fillId="0" borderId="107" xfId="0" applyFont="1" applyBorder="1" applyAlignment="1">
      <alignment horizontal="center"/>
    </xf>
    <xf numFmtId="0" fontId="2" fillId="0" borderId="107" xfId="0" applyFont="1" applyBorder="1" applyAlignment="1">
      <alignment horizontal="center" wrapText="1"/>
    </xf>
    <xf numFmtId="44" fontId="31" fillId="0" borderId="105" xfId="63" applyFont="1" applyBorder="1" applyAlignment="1">
      <alignment horizontal="right"/>
    </xf>
    <xf numFmtId="0" fontId="2" fillId="26" borderId="96" xfId="1" applyFont="1" applyFill="1" applyBorder="1" applyAlignment="1">
      <alignment horizontal="center"/>
    </xf>
    <xf numFmtId="0" fontId="2" fillId="26" borderId="97" xfId="1" applyFont="1" applyFill="1" applyBorder="1" applyAlignment="1">
      <alignment horizontal="center"/>
    </xf>
    <xf numFmtId="0" fontId="2" fillId="26" borderId="97" xfId="2" applyFill="1" applyBorder="1" applyAlignment="1">
      <alignment horizontal="center"/>
    </xf>
    <xf numFmtId="2" fontId="2" fillId="26" borderId="97" xfId="1" applyNumberFormat="1" applyFont="1" applyFill="1" applyBorder="1" applyAlignment="1">
      <alignment horizontal="center"/>
    </xf>
    <xf numFmtId="0" fontId="2" fillId="26" borderId="97" xfId="0" applyFont="1" applyFill="1" applyBorder="1" applyAlignment="1">
      <alignment horizontal="center" wrapText="1"/>
    </xf>
    <xf numFmtId="166" fontId="31" fillId="26" borderId="95" xfId="0" applyNumberFormat="1" applyFont="1" applyFill="1" applyBorder="1"/>
    <xf numFmtId="0" fontId="31" fillId="26" borderId="104" xfId="0" applyFont="1" applyFill="1" applyBorder="1"/>
    <xf numFmtId="0" fontId="31" fillId="26" borderId="105" xfId="0" applyFont="1" applyFill="1" applyBorder="1"/>
    <xf numFmtId="0" fontId="31" fillId="26" borderId="106" xfId="0" applyFont="1" applyFill="1" applyBorder="1" applyAlignment="1">
      <alignment horizontal="center"/>
    </xf>
    <xf numFmtId="0" fontId="31" fillId="26" borderId="107" xfId="0" applyFont="1" applyFill="1" applyBorder="1" applyAlignment="1">
      <alignment horizontal="center"/>
    </xf>
    <xf numFmtId="165" fontId="31" fillId="26" borderId="107" xfId="0" applyNumberFormat="1" applyFont="1" applyFill="1" applyBorder="1" applyAlignment="1">
      <alignment horizontal="center"/>
    </xf>
    <xf numFmtId="0" fontId="2" fillId="26" borderId="107" xfId="0" applyFont="1" applyFill="1" applyBorder="1" applyAlignment="1">
      <alignment horizontal="center" wrapText="1"/>
    </xf>
    <xf numFmtId="44" fontId="31" fillId="26" borderId="105" xfId="63" applyFont="1" applyFill="1" applyBorder="1" applyAlignment="1">
      <alignment horizontal="right"/>
    </xf>
    <xf numFmtId="0" fontId="31" fillId="26" borderId="94" xfId="0" applyFont="1" applyFill="1" applyBorder="1"/>
    <xf numFmtId="0" fontId="31" fillId="26" borderId="95" xfId="0" applyFont="1" applyFill="1" applyBorder="1"/>
    <xf numFmtId="0" fontId="31" fillId="26" borderId="96" xfId="0" applyFont="1" applyFill="1" applyBorder="1" applyAlignment="1">
      <alignment horizontal="center"/>
    </xf>
    <xf numFmtId="0" fontId="31" fillId="26" borderId="97" xfId="0" applyFont="1" applyFill="1" applyBorder="1" applyAlignment="1">
      <alignment horizontal="center"/>
    </xf>
    <xf numFmtId="165" fontId="31" fillId="26" borderId="97" xfId="0" applyNumberFormat="1" applyFont="1" applyFill="1" applyBorder="1" applyAlignment="1">
      <alignment horizontal="center"/>
    </xf>
    <xf numFmtId="44" fontId="31" fillId="26" borderId="95" xfId="63" applyFont="1" applyFill="1" applyBorder="1" applyAlignment="1">
      <alignment horizontal="right"/>
    </xf>
    <xf numFmtId="0" fontId="31" fillId="0" borderId="106" xfId="0" applyFont="1" applyBorder="1" applyAlignment="1">
      <alignment horizontal="center"/>
    </xf>
    <xf numFmtId="165" fontId="31" fillId="0" borderId="107" xfId="0" applyNumberFormat="1" applyFont="1" applyBorder="1" applyAlignment="1">
      <alignment horizontal="center"/>
    </xf>
    <xf numFmtId="0" fontId="31" fillId="26" borderId="109" xfId="0" applyFont="1" applyFill="1" applyBorder="1"/>
    <xf numFmtId="0" fontId="31" fillId="26" borderId="110" xfId="0" applyFont="1" applyFill="1" applyBorder="1"/>
    <xf numFmtId="0" fontId="31" fillId="26" borderId="111" xfId="0" applyFont="1" applyFill="1" applyBorder="1" applyAlignment="1">
      <alignment horizontal="center"/>
    </xf>
    <xf numFmtId="0" fontId="31" fillId="26" borderId="112" xfId="0" applyFont="1" applyFill="1" applyBorder="1" applyAlignment="1">
      <alignment horizontal="center"/>
    </xf>
    <xf numFmtId="165" fontId="31" fillId="26" borderId="112" xfId="0" applyNumberFormat="1" applyFont="1" applyFill="1" applyBorder="1" applyAlignment="1">
      <alignment horizontal="center"/>
    </xf>
    <xf numFmtId="44" fontId="31" fillId="26" borderId="110" xfId="63" applyFont="1" applyFill="1" applyBorder="1" applyAlignment="1">
      <alignment horizontal="right"/>
    </xf>
    <xf numFmtId="0" fontId="31" fillId="26" borderId="114" xfId="0" applyFont="1" applyFill="1" applyBorder="1"/>
    <xf numFmtId="0" fontId="31" fillId="26" borderId="115" xfId="0" applyFont="1" applyFill="1" applyBorder="1"/>
    <xf numFmtId="0" fontId="31" fillId="26" borderId="116" xfId="0" applyFont="1" applyFill="1" applyBorder="1" applyAlignment="1">
      <alignment horizontal="center"/>
    </xf>
    <xf numFmtId="0" fontId="31" fillId="26" borderId="117" xfId="0" applyFont="1" applyFill="1" applyBorder="1" applyAlignment="1">
      <alignment horizontal="center"/>
    </xf>
    <xf numFmtId="165" fontId="31" fillId="26" borderId="117" xfId="0" applyNumberFormat="1" applyFont="1" applyFill="1" applyBorder="1" applyAlignment="1">
      <alignment horizontal="center"/>
    </xf>
    <xf numFmtId="44" fontId="31" fillId="26" borderId="115" xfId="63" applyFont="1" applyFill="1" applyBorder="1" applyAlignment="1">
      <alignment horizontal="right"/>
    </xf>
    <xf numFmtId="2" fontId="2" fillId="0" borderId="67" xfId="1" applyNumberFormat="1" applyFont="1" applyBorder="1" applyAlignment="1">
      <alignment horizontal="left"/>
    </xf>
    <xf numFmtId="0" fontId="2" fillId="0" borderId="77" xfId="0" applyFont="1" applyBorder="1"/>
    <xf numFmtId="0" fontId="2" fillId="0" borderId="96" xfId="0" applyFont="1" applyBorder="1" applyAlignment="1">
      <alignment horizontal="center" wrapText="1"/>
    </xf>
    <xf numFmtId="2" fontId="2" fillId="0" borderId="97" xfId="1" applyNumberFormat="1" applyFont="1" applyBorder="1" applyAlignment="1">
      <alignment horizontal="center"/>
    </xf>
    <xf numFmtId="166" fontId="2" fillId="0" borderId="95" xfId="0" applyNumberFormat="1" applyFont="1" applyBorder="1"/>
    <xf numFmtId="2" fontId="2" fillId="0" borderId="36" xfId="1" applyNumberFormat="1" applyFont="1" applyBorder="1" applyAlignment="1">
      <alignment horizontal="left"/>
    </xf>
    <xf numFmtId="0" fontId="2" fillId="0" borderId="78" xfId="0" applyFont="1" applyBorder="1"/>
    <xf numFmtId="0" fontId="2" fillId="0" borderId="101" xfId="0" applyFont="1" applyBorder="1" applyAlignment="1">
      <alignment horizontal="center" wrapText="1"/>
    </xf>
    <xf numFmtId="1" fontId="2" fillId="0" borderId="102" xfId="1" applyNumberFormat="1" applyFont="1" applyBorder="1" applyAlignment="1">
      <alignment horizontal="center"/>
    </xf>
    <xf numFmtId="2" fontId="2" fillId="0" borderId="102" xfId="1" applyNumberFormat="1" applyFont="1" applyBorder="1" applyAlignment="1">
      <alignment horizontal="center"/>
    </xf>
    <xf numFmtId="166" fontId="2" fillId="0" borderId="100" xfId="0" applyNumberFormat="1" applyFont="1" applyBorder="1"/>
    <xf numFmtId="0" fontId="2" fillId="0" borderId="101" xfId="1" applyFont="1" applyBorder="1" applyAlignment="1">
      <alignment horizontal="center"/>
    </xf>
    <xf numFmtId="49" fontId="2" fillId="0" borderId="102" xfId="1" applyNumberFormat="1" applyFont="1" applyBorder="1" applyAlignment="1">
      <alignment horizontal="center"/>
    </xf>
    <xf numFmtId="0" fontId="2" fillId="0" borderId="102" xfId="2" applyBorder="1" applyAlignment="1">
      <alignment horizontal="center"/>
    </xf>
    <xf numFmtId="49" fontId="2" fillId="0" borderId="36" xfId="1" applyNumberFormat="1" applyFont="1" applyBorder="1" applyAlignment="1">
      <alignment horizontal="left"/>
    </xf>
    <xf numFmtId="166" fontId="31" fillId="0" borderId="100" xfId="0" applyNumberFormat="1" applyFont="1" applyBorder="1"/>
    <xf numFmtId="0" fontId="2" fillId="0" borderId="102" xfId="1" applyFont="1" applyBorder="1" applyAlignment="1">
      <alignment horizontal="center"/>
    </xf>
    <xf numFmtId="0" fontId="31" fillId="0" borderId="78" xfId="0" applyFont="1" applyBorder="1"/>
    <xf numFmtId="0" fontId="2" fillId="0" borderId="102" xfId="0" applyFont="1" applyBorder="1" applyAlignment="1">
      <alignment horizontal="center"/>
    </xf>
    <xf numFmtId="0" fontId="2" fillId="0" borderId="101" xfId="0" applyFont="1" applyBorder="1" applyAlignment="1">
      <alignment horizontal="center"/>
    </xf>
    <xf numFmtId="0" fontId="31" fillId="0" borderId="79" xfId="0" applyFont="1" applyBorder="1"/>
    <xf numFmtId="0" fontId="2" fillId="0" borderId="107" xfId="0" applyFont="1" applyBorder="1" applyAlignment="1">
      <alignment horizontal="center"/>
    </xf>
    <xf numFmtId="1" fontId="2" fillId="0" borderId="107" xfId="1" applyNumberFormat="1" applyFont="1" applyBorder="1" applyAlignment="1">
      <alignment horizontal="center"/>
    </xf>
    <xf numFmtId="166" fontId="31" fillId="0" borderId="105" xfId="0" applyNumberFormat="1" applyFont="1" applyBorder="1"/>
    <xf numFmtId="0" fontId="2" fillId="26" borderId="77" xfId="1" applyFont="1" applyFill="1" applyBorder="1"/>
    <xf numFmtId="1" fontId="2" fillId="26" borderId="97" xfId="1" applyNumberFormat="1" applyFont="1" applyFill="1" applyBorder="1" applyAlignment="1">
      <alignment horizontal="center"/>
    </xf>
    <xf numFmtId="1" fontId="31" fillId="0" borderId="36" xfId="1" applyNumberFormat="1" applyFont="1" applyBorder="1" applyAlignment="1">
      <alignment horizontal="left"/>
    </xf>
    <xf numFmtId="0" fontId="31" fillId="0" borderId="78" xfId="1" applyFont="1" applyBorder="1"/>
    <xf numFmtId="0" fontId="31" fillId="0" borderId="101" xfId="1" applyFont="1" applyBorder="1" applyAlignment="1">
      <alignment horizontal="center"/>
    </xf>
    <xf numFmtId="0" fontId="31" fillId="0" borderId="102" xfId="1" applyFont="1" applyBorder="1" applyAlignment="1">
      <alignment horizontal="center"/>
    </xf>
    <xf numFmtId="0" fontId="31" fillId="0" borderId="102" xfId="2" applyFont="1" applyBorder="1" applyAlignment="1">
      <alignment horizontal="center"/>
    </xf>
    <xf numFmtId="2" fontId="31" fillId="0" borderId="102" xfId="1" applyNumberFormat="1" applyFont="1" applyBorder="1" applyAlignment="1">
      <alignment horizontal="center"/>
    </xf>
    <xf numFmtId="0" fontId="2" fillId="26" borderId="78" xfId="1" applyFont="1" applyFill="1" applyBorder="1"/>
    <xf numFmtId="0" fontId="2" fillId="26" borderId="102" xfId="0" applyFont="1" applyFill="1" applyBorder="1" applyAlignment="1">
      <alignment horizontal="center"/>
    </xf>
    <xf numFmtId="166" fontId="2" fillId="26" borderId="100" xfId="0" applyNumberFormat="1" applyFont="1" applyFill="1" applyBorder="1"/>
    <xf numFmtId="0" fontId="2" fillId="0" borderId="78" xfId="1" applyFont="1" applyBorder="1"/>
    <xf numFmtId="2" fontId="31" fillId="0" borderId="36" xfId="1" applyNumberFormat="1" applyFont="1" applyBorder="1" applyAlignment="1">
      <alignment horizontal="left"/>
    </xf>
    <xf numFmtId="0" fontId="2" fillId="26" borderId="79" xfId="1" applyFont="1" applyFill="1" applyBorder="1"/>
    <xf numFmtId="0" fontId="2" fillId="26" borderId="106" xfId="1" applyFont="1" applyFill="1" applyBorder="1" applyAlignment="1">
      <alignment horizontal="center"/>
    </xf>
    <xf numFmtId="0" fontId="2" fillId="26" borderId="107" xfId="1" applyFont="1" applyFill="1" applyBorder="1" applyAlignment="1">
      <alignment horizontal="center"/>
    </xf>
    <xf numFmtId="0" fontId="2" fillId="26" borderId="107" xfId="2" applyFill="1" applyBorder="1" applyAlignment="1">
      <alignment horizontal="center"/>
    </xf>
    <xf numFmtId="2" fontId="2" fillId="26" borderId="107" xfId="1" applyNumberFormat="1" applyFont="1" applyFill="1" applyBorder="1" applyAlignment="1">
      <alignment horizontal="center"/>
    </xf>
    <xf numFmtId="166" fontId="31" fillId="26" borderId="105" xfId="0" applyNumberFormat="1" applyFont="1" applyFill="1" applyBorder="1"/>
    <xf numFmtId="0" fontId="2" fillId="0" borderId="77" xfId="1" applyFont="1" applyBorder="1"/>
    <xf numFmtId="0" fontId="2" fillId="0" borderId="96" xfId="1" applyFont="1" applyBorder="1" applyAlignment="1">
      <alignment horizontal="center"/>
    </xf>
    <xf numFmtId="0" fontId="2" fillId="0" borderId="97" xfId="1" applyFont="1" applyBorder="1" applyAlignment="1">
      <alignment horizontal="center"/>
    </xf>
    <xf numFmtId="0" fontId="2" fillId="0" borderId="97" xfId="2" applyBorder="1" applyAlignment="1">
      <alignment horizontal="center"/>
    </xf>
    <xf numFmtId="166" fontId="31" fillId="0" borderId="95" xfId="0" applyNumberFormat="1" applyFont="1" applyBorder="1"/>
    <xf numFmtId="0" fontId="2" fillId="0" borderId="79" xfId="1" applyFont="1" applyBorder="1"/>
    <xf numFmtId="0" fontId="2" fillId="0" borderId="106" xfId="1" applyFont="1" applyBorder="1" applyAlignment="1">
      <alignment horizontal="center"/>
    </xf>
    <xf numFmtId="0" fontId="2" fillId="0" borderId="107" xfId="1" applyFont="1" applyBorder="1" applyAlignment="1">
      <alignment horizontal="center"/>
    </xf>
    <xf numFmtId="0" fontId="2" fillId="0" borderId="107" xfId="2" applyBorder="1" applyAlignment="1">
      <alignment horizontal="center"/>
    </xf>
    <xf numFmtId="2" fontId="2" fillId="0" borderId="107" xfId="1" applyNumberFormat="1" applyFont="1" applyBorder="1" applyAlignment="1">
      <alignment horizontal="center"/>
    </xf>
    <xf numFmtId="0" fontId="2" fillId="26" borderId="97" xfId="0" applyFont="1" applyFill="1" applyBorder="1" applyAlignment="1">
      <alignment horizontal="center"/>
    </xf>
    <xf numFmtId="166" fontId="2" fillId="26" borderId="95" xfId="0" applyNumberFormat="1" applyFont="1" applyFill="1" applyBorder="1"/>
    <xf numFmtId="0" fontId="2" fillId="26" borderId="36" xfId="0" applyFont="1" applyFill="1" applyBorder="1"/>
    <xf numFmtId="0" fontId="2" fillId="0" borderId="36" xfId="0" applyFont="1" applyBorder="1"/>
    <xf numFmtId="0" fontId="2" fillId="0" borderId="65" xfId="0" applyFont="1" applyBorder="1"/>
    <xf numFmtId="166" fontId="2" fillId="0" borderId="105" xfId="0" applyNumberFormat="1" applyFont="1" applyBorder="1"/>
    <xf numFmtId="1" fontId="2" fillId="26" borderId="102" xfId="1" applyNumberFormat="1" applyFont="1" applyFill="1" applyBorder="1" applyAlignment="1">
      <alignment horizontal="center"/>
    </xf>
    <xf numFmtId="1" fontId="2" fillId="26" borderId="107" xfId="1" applyNumberFormat="1" applyFont="1" applyFill="1" applyBorder="1" applyAlignment="1">
      <alignment horizontal="center"/>
    </xf>
    <xf numFmtId="49" fontId="2" fillId="26" borderId="107" xfId="1" applyNumberFormat="1" applyFont="1" applyFill="1" applyBorder="1" applyAlignment="1">
      <alignment horizontal="center"/>
    </xf>
    <xf numFmtId="49" fontId="2" fillId="26" borderId="101" xfId="1" applyNumberFormat="1" applyFont="1" applyFill="1" applyBorder="1" applyAlignment="1">
      <alignment horizontal="center"/>
    </xf>
    <xf numFmtId="49" fontId="2" fillId="0" borderId="106" xfId="1" applyNumberFormat="1" applyFont="1" applyBorder="1" applyAlignment="1">
      <alignment horizontal="center"/>
    </xf>
    <xf numFmtId="166" fontId="2" fillId="26" borderId="105" xfId="0" applyNumberFormat="1" applyFont="1" applyFill="1" applyBorder="1"/>
    <xf numFmtId="2" fontId="2" fillId="0" borderId="98" xfId="1" applyNumberFormat="1" applyFont="1" applyBorder="1" applyAlignment="1">
      <alignment horizontal="center"/>
    </xf>
    <xf numFmtId="166" fontId="2" fillId="0" borderId="95" xfId="1" applyNumberFormat="1" applyFont="1" applyBorder="1" applyAlignment="1">
      <alignment horizontal="right"/>
    </xf>
    <xf numFmtId="0" fontId="31" fillId="0" borderId="103" xfId="0" applyFont="1" applyBorder="1" applyAlignment="1">
      <alignment horizontal="center"/>
    </xf>
    <xf numFmtId="166" fontId="2" fillId="0" borderId="100" xfId="1" applyNumberFormat="1" applyFont="1" applyBorder="1" applyAlignment="1">
      <alignment horizontal="right"/>
    </xf>
    <xf numFmtId="0" fontId="31" fillId="0" borderId="108" xfId="0" applyFont="1" applyBorder="1" applyAlignment="1">
      <alignment horizontal="center"/>
    </xf>
    <xf numFmtId="166" fontId="2" fillId="0" borderId="105" xfId="1" applyNumberFormat="1" applyFont="1" applyBorder="1" applyAlignment="1">
      <alignment horizontal="right"/>
    </xf>
    <xf numFmtId="0" fontId="31" fillId="2" borderId="78" xfId="0" applyFont="1" applyFill="1" applyBorder="1" applyAlignment="1">
      <alignment horizontal="left"/>
    </xf>
    <xf numFmtId="0" fontId="2" fillId="0" borderId="106" xfId="0" applyFont="1" applyBorder="1" applyAlignment="1">
      <alignment horizontal="center"/>
    </xf>
    <xf numFmtId="166" fontId="2" fillId="26" borderId="95" xfId="1" applyNumberFormat="1" applyFont="1" applyFill="1" applyBorder="1" applyAlignment="1">
      <alignment horizontal="right"/>
    </xf>
    <xf numFmtId="166" fontId="2" fillId="26" borderId="100" xfId="1" applyNumberFormat="1" applyFont="1" applyFill="1" applyBorder="1" applyAlignment="1">
      <alignment horizontal="right"/>
    </xf>
    <xf numFmtId="0" fontId="2" fillId="26" borderId="36" xfId="0" applyFont="1" applyFill="1" applyBorder="1" applyAlignment="1">
      <alignment horizontal="left"/>
    </xf>
    <xf numFmtId="0" fontId="2" fillId="26" borderId="101" xfId="0" applyFont="1" applyFill="1" applyBorder="1" applyAlignment="1">
      <alignment horizontal="center"/>
    </xf>
    <xf numFmtId="0" fontId="2" fillId="26" borderId="106" xfId="0" applyFont="1" applyFill="1" applyBorder="1" applyAlignment="1">
      <alignment horizontal="center"/>
    </xf>
    <xf numFmtId="0" fontId="2" fillId="26" borderId="107" xfId="0" applyFont="1" applyFill="1" applyBorder="1" applyAlignment="1">
      <alignment horizontal="center"/>
    </xf>
    <xf numFmtId="166" fontId="2" fillId="26" borderId="105" xfId="1" applyNumberFormat="1" applyFont="1" applyFill="1" applyBorder="1" applyAlignment="1">
      <alignment horizontal="right"/>
    </xf>
    <xf numFmtId="0" fontId="2" fillId="26" borderId="96" xfId="0" applyFont="1" applyFill="1" applyBorder="1" applyAlignment="1">
      <alignment horizontal="center"/>
    </xf>
    <xf numFmtId="0" fontId="31" fillId="26" borderId="98" xfId="0" applyFont="1" applyFill="1" applyBorder="1" applyAlignment="1">
      <alignment horizontal="center"/>
    </xf>
    <xf numFmtId="166" fontId="2" fillId="26" borderId="95" xfId="0" applyNumberFormat="1" applyFont="1" applyFill="1" applyBorder="1" applyAlignment="1">
      <alignment horizontal="right"/>
    </xf>
    <xf numFmtId="0" fontId="31" fillId="26" borderId="103" xfId="0" applyFont="1" applyFill="1" applyBorder="1" applyAlignment="1">
      <alignment horizontal="center"/>
    </xf>
    <xf numFmtId="166" fontId="2" fillId="26" borderId="100" xfId="0" applyNumberFormat="1" applyFont="1" applyFill="1" applyBorder="1" applyAlignment="1">
      <alignment horizontal="right"/>
    </xf>
    <xf numFmtId="0" fontId="31" fillId="26" borderId="108" xfId="0" applyFont="1" applyFill="1" applyBorder="1" applyAlignment="1">
      <alignment horizontal="center"/>
    </xf>
    <xf numFmtId="166" fontId="2" fillId="26" borderId="105" xfId="0" applyNumberFormat="1" applyFont="1" applyFill="1" applyBorder="1" applyAlignment="1">
      <alignment horizontal="right"/>
    </xf>
    <xf numFmtId="166" fontId="2" fillId="26" borderId="98" xfId="0" applyNumberFormat="1" applyFont="1" applyFill="1" applyBorder="1" applyAlignment="1">
      <alignment horizontal="right"/>
    </xf>
    <xf numFmtId="166" fontId="2" fillId="26" borderId="103" xfId="0" applyNumberFormat="1" applyFont="1" applyFill="1" applyBorder="1" applyAlignment="1">
      <alignment horizontal="right"/>
    </xf>
    <xf numFmtId="166" fontId="2" fillId="26" borderId="108" xfId="0" applyNumberFormat="1" applyFont="1" applyFill="1" applyBorder="1" applyAlignment="1">
      <alignment horizontal="right"/>
    </xf>
    <xf numFmtId="0" fontId="2" fillId="0" borderId="64" xfId="0" applyFont="1" applyBorder="1" applyAlignment="1">
      <alignment horizontal="left"/>
    </xf>
    <xf numFmtId="0" fontId="2" fillId="0" borderId="49" xfId="0" applyFont="1" applyBorder="1" applyAlignment="1">
      <alignment horizontal="left"/>
    </xf>
    <xf numFmtId="0" fontId="2" fillId="0" borderId="73" xfId="0" applyFont="1" applyBorder="1" applyAlignment="1">
      <alignment horizontal="center"/>
    </xf>
    <xf numFmtId="166" fontId="2" fillId="0" borderId="58" xfId="0" applyNumberFormat="1" applyFont="1" applyBorder="1" applyAlignment="1">
      <alignment horizontal="right"/>
    </xf>
    <xf numFmtId="0" fontId="2" fillId="0" borderId="96" xfId="0" applyFont="1" applyBorder="1" applyAlignment="1">
      <alignment horizontal="center"/>
    </xf>
    <xf numFmtId="0" fontId="31" fillId="0" borderId="98" xfId="0" applyFont="1" applyBorder="1" applyAlignment="1">
      <alignment horizontal="center"/>
    </xf>
    <xf numFmtId="166" fontId="2" fillId="0" borderId="98" xfId="0" applyNumberFormat="1" applyFont="1" applyBorder="1" applyAlignment="1">
      <alignment horizontal="right"/>
    </xf>
    <xf numFmtId="166" fontId="2" fillId="0" borderId="95" xfId="0" applyNumberFormat="1" applyFont="1" applyBorder="1" applyAlignment="1">
      <alignment horizontal="right"/>
    </xf>
    <xf numFmtId="166" fontId="2" fillId="0" borderId="103" xfId="0" applyNumberFormat="1" applyFont="1" applyBorder="1" applyAlignment="1">
      <alignment horizontal="right"/>
    </xf>
    <xf numFmtId="166" fontId="2" fillId="0" borderId="100" xfId="0" applyNumberFormat="1" applyFont="1" applyBorder="1" applyAlignment="1">
      <alignment horizontal="right"/>
    </xf>
    <xf numFmtId="166" fontId="2" fillId="0" borderId="108" xfId="0" applyNumberFormat="1" applyFont="1" applyBorder="1" applyAlignment="1">
      <alignment horizontal="right"/>
    </xf>
    <xf numFmtId="166" fontId="2" fillId="0" borderId="105" xfId="0" applyNumberFormat="1" applyFont="1" applyBorder="1" applyAlignment="1">
      <alignment horizontal="right"/>
    </xf>
    <xf numFmtId="166" fontId="2" fillId="26" borderId="58" xfId="0" applyNumberFormat="1" applyFont="1" applyFill="1" applyBorder="1" applyAlignment="1">
      <alignment horizontal="right"/>
    </xf>
    <xf numFmtId="166" fontId="2" fillId="0" borderId="77" xfId="0" applyNumberFormat="1" applyFont="1" applyBorder="1" applyAlignment="1">
      <alignment horizontal="right"/>
    </xf>
    <xf numFmtId="166" fontId="2" fillId="0" borderId="78" xfId="0" applyNumberFormat="1" applyFont="1" applyBorder="1" applyAlignment="1">
      <alignment horizontal="right"/>
    </xf>
    <xf numFmtId="166" fontId="2" fillId="0" borderId="79" xfId="0" applyNumberFormat="1" applyFont="1" applyBorder="1" applyAlignment="1">
      <alignment horizontal="right"/>
    </xf>
    <xf numFmtId="166" fontId="2" fillId="26" borderId="77" xfId="0" applyNumberFormat="1" applyFont="1" applyFill="1" applyBorder="1" applyAlignment="1">
      <alignment horizontal="right"/>
    </xf>
    <xf numFmtId="166" fontId="2" fillId="26" borderId="78" xfId="0" applyNumberFormat="1" applyFont="1" applyFill="1" applyBorder="1" applyAlignment="1">
      <alignment horizontal="right"/>
    </xf>
    <xf numFmtId="166" fontId="2" fillId="26" borderId="79" xfId="0" applyNumberFormat="1" applyFont="1" applyFill="1" applyBorder="1" applyAlignment="1">
      <alignment horizontal="right"/>
    </xf>
    <xf numFmtId="166" fontId="2" fillId="26" borderId="49" xfId="0" applyNumberFormat="1" applyFont="1" applyFill="1" applyBorder="1" applyAlignment="1">
      <alignment horizontal="right"/>
    </xf>
    <xf numFmtId="166" fontId="2" fillId="0" borderId="49" xfId="0" applyNumberFormat="1" applyFont="1" applyBorder="1" applyAlignment="1">
      <alignment horizontal="right"/>
    </xf>
    <xf numFmtId="44" fontId="2" fillId="0" borderId="77" xfId="63" applyFont="1" applyBorder="1" applyAlignment="1">
      <alignment horizontal="center"/>
    </xf>
    <xf numFmtId="44" fontId="2" fillId="0" borderId="78" xfId="63" applyFont="1" applyBorder="1" applyAlignment="1">
      <alignment horizontal="center"/>
    </xf>
    <xf numFmtId="44" fontId="2" fillId="0" borderId="79" xfId="63" applyFont="1" applyBorder="1" applyAlignment="1">
      <alignment horizontal="center"/>
    </xf>
    <xf numFmtId="44" fontId="2" fillId="26" borderId="77" xfId="63" applyFont="1" applyFill="1" applyBorder="1" applyAlignment="1">
      <alignment horizontal="center"/>
    </xf>
    <xf numFmtId="44" fontId="2" fillId="26" borderId="78" xfId="63" applyFont="1" applyFill="1" applyBorder="1" applyAlignment="1">
      <alignment horizontal="center"/>
    </xf>
    <xf numFmtId="44" fontId="2" fillId="26" borderId="79" xfId="63" applyFont="1" applyFill="1" applyBorder="1" applyAlignment="1">
      <alignment horizontal="center"/>
    </xf>
    <xf numFmtId="44" fontId="2" fillId="0" borderId="49" xfId="63" applyFont="1" applyBorder="1" applyAlignment="1">
      <alignment horizontal="center"/>
    </xf>
    <xf numFmtId="44" fontId="2" fillId="26" borderId="49" xfId="63" applyFont="1" applyFill="1" applyBorder="1" applyAlignment="1">
      <alignment horizontal="center"/>
    </xf>
    <xf numFmtId="44" fontId="2" fillId="0" borderId="80" xfId="63" applyFont="1" applyBorder="1" applyAlignment="1">
      <alignment horizontal="center"/>
    </xf>
    <xf numFmtId="44" fontId="2" fillId="0" borderId="81" xfId="63" applyFont="1" applyBorder="1" applyAlignment="1">
      <alignment horizontal="center"/>
    </xf>
    <xf numFmtId="166" fontId="2" fillId="0" borderId="77" xfId="0" applyNumberFormat="1" applyFont="1" applyBorder="1"/>
    <xf numFmtId="166" fontId="2" fillId="0" borderId="78" xfId="0" applyNumberFormat="1" applyFont="1" applyBorder="1"/>
    <xf numFmtId="166" fontId="31" fillId="0" borderId="78" xfId="0" applyNumberFormat="1" applyFont="1" applyBorder="1"/>
    <xf numFmtId="166" fontId="31" fillId="0" borderId="79" xfId="0" applyNumberFormat="1" applyFont="1" applyBorder="1"/>
    <xf numFmtId="166" fontId="31" fillId="26" borderId="77" xfId="0" applyNumberFormat="1" applyFont="1" applyFill="1" applyBorder="1"/>
    <xf numFmtId="166" fontId="2" fillId="26" borderId="78" xfId="0" applyNumberFormat="1" applyFont="1" applyFill="1" applyBorder="1"/>
    <xf numFmtId="166" fontId="31" fillId="26" borderId="78" xfId="0" applyNumberFormat="1" applyFont="1" applyFill="1" applyBorder="1"/>
    <xf numFmtId="166" fontId="31" fillId="26" borderId="79" xfId="0" applyNumberFormat="1" applyFont="1" applyFill="1" applyBorder="1"/>
    <xf numFmtId="166" fontId="31" fillId="0" borderId="77" xfId="0" applyNumberFormat="1" applyFont="1" applyBorder="1"/>
    <xf numFmtId="166" fontId="32" fillId="0" borderId="52" xfId="0" applyNumberFormat="1" applyFont="1" applyBorder="1"/>
    <xf numFmtId="166" fontId="32" fillId="0" borderId="53" xfId="0" applyNumberFormat="1" applyFont="1" applyBorder="1"/>
    <xf numFmtId="166" fontId="32" fillId="0" borderId="54" xfId="0" applyNumberFormat="1" applyFont="1" applyBorder="1"/>
    <xf numFmtId="166" fontId="2" fillId="26" borderId="77" xfId="0" applyNumberFormat="1" applyFont="1" applyFill="1" applyBorder="1"/>
    <xf numFmtId="166" fontId="2" fillId="0" borderId="79" xfId="0" applyNumberFormat="1" applyFont="1" applyBorder="1"/>
    <xf numFmtId="0" fontId="31" fillId="2" borderId="0" xfId="0" applyFont="1" applyFill="1" applyAlignment="1">
      <alignment horizontal="right"/>
    </xf>
    <xf numFmtId="0" fontId="47" fillId="29" borderId="0" xfId="0" applyFont="1" applyFill="1" applyAlignment="1">
      <alignment horizontal="left" vertical="center"/>
    </xf>
    <xf numFmtId="0" fontId="47" fillId="29" borderId="66" xfId="0" applyFont="1" applyFill="1" applyBorder="1" applyAlignment="1">
      <alignment horizontal="left" vertical="center" textRotation="90"/>
    </xf>
    <xf numFmtId="0" fontId="47" fillId="29" borderId="87" xfId="0" applyFont="1" applyFill="1" applyBorder="1" applyAlignment="1">
      <alignment horizontal="left" vertical="center"/>
    </xf>
    <xf numFmtId="2" fontId="50" fillId="0" borderId="0" xfId="1" applyNumberFormat="1" applyFont="1" applyAlignment="1">
      <alignment horizontal="left" vertical="center"/>
    </xf>
    <xf numFmtId="0" fontId="47" fillId="0" borderId="0" xfId="0" applyFont="1" applyAlignment="1">
      <alignment horizontal="left"/>
    </xf>
    <xf numFmtId="2" fontId="51" fillId="2" borderId="0" xfId="1" applyNumberFormat="1" applyFont="1" applyFill="1" applyAlignment="1">
      <alignment vertical="center"/>
    </xf>
    <xf numFmtId="0" fontId="53" fillId="0" borderId="0" xfId="0" applyFont="1"/>
    <xf numFmtId="0" fontId="45" fillId="2" borderId="0" xfId="0" applyFont="1" applyFill="1" applyAlignment="1">
      <alignment horizontal="left" vertical="center" textRotation="90"/>
    </xf>
    <xf numFmtId="167" fontId="44" fillId="0" borderId="101" xfId="1" applyNumberFormat="1" applyFont="1" applyBorder="1" applyAlignment="1" applyProtection="1">
      <alignment horizontal="center" vertical="center"/>
      <protection locked="0"/>
    </xf>
    <xf numFmtId="167" fontId="44" fillId="0" borderId="120" xfId="1" applyNumberFormat="1" applyFont="1" applyBorder="1" applyAlignment="1" applyProtection="1">
      <alignment horizontal="center" vertical="center"/>
      <protection locked="0"/>
    </xf>
    <xf numFmtId="167" fontId="44" fillId="0" borderId="116" xfId="1" applyNumberFormat="1" applyFont="1" applyBorder="1" applyAlignment="1" applyProtection="1">
      <alignment horizontal="center" vertical="center"/>
      <protection locked="0"/>
    </xf>
    <xf numFmtId="2" fontId="33" fillId="0" borderId="70" xfId="1" applyNumberFormat="1" applyFont="1" applyBorder="1" applyAlignment="1">
      <alignment horizontal="center" vertical="center"/>
    </xf>
    <xf numFmtId="0" fontId="2" fillId="0" borderId="118" xfId="0" applyFont="1" applyBorder="1" applyAlignment="1">
      <alignment horizontal="center"/>
    </xf>
    <xf numFmtId="0" fontId="2" fillId="0" borderId="119" xfId="0" applyFont="1" applyBorder="1" applyAlignment="1">
      <alignment horizontal="center"/>
    </xf>
    <xf numFmtId="167" fontId="2" fillId="0" borderId="117" xfId="1" applyNumberFormat="1" applyFont="1" applyBorder="1" applyAlignment="1">
      <alignment horizontal="center"/>
    </xf>
    <xf numFmtId="167" fontId="2" fillId="0" borderId="102" xfId="1" applyNumberFormat="1" applyFont="1" applyBorder="1" applyAlignment="1">
      <alignment horizontal="center"/>
    </xf>
    <xf numFmtId="167" fontId="2" fillId="0" borderId="123" xfId="1" applyNumberFormat="1" applyFont="1" applyBorder="1" applyAlignment="1">
      <alignment horizontal="center"/>
    </xf>
    <xf numFmtId="0" fontId="2" fillId="0" borderId="117" xfId="1" applyFont="1" applyBorder="1" applyAlignment="1">
      <alignment horizontal="left"/>
    </xf>
    <xf numFmtId="0" fontId="2" fillId="0" borderId="102" xfId="1" applyFont="1" applyBorder="1" applyAlignment="1">
      <alignment horizontal="left"/>
    </xf>
    <xf numFmtId="0" fontId="2" fillId="0" borderId="123" xfId="1" applyFont="1" applyBorder="1" applyAlignment="1">
      <alignment horizontal="left"/>
    </xf>
    <xf numFmtId="2" fontId="33" fillId="30" borderId="121" xfId="1" applyNumberFormat="1" applyFont="1" applyFill="1" applyBorder="1" applyAlignment="1">
      <alignment horizontal="center" vertical="center"/>
    </xf>
    <xf numFmtId="2" fontId="43" fillId="30" borderId="118" xfId="1" applyNumberFormat="1" applyFont="1" applyFill="1" applyBorder="1" applyAlignment="1">
      <alignment horizontal="center" vertical="center"/>
    </xf>
    <xf numFmtId="2" fontId="43" fillId="30" borderId="103" xfId="1" applyNumberFormat="1" applyFont="1" applyFill="1" applyBorder="1" applyAlignment="1">
      <alignment horizontal="center" vertical="center"/>
    </xf>
    <xf numFmtId="2" fontId="43" fillId="30" borderId="119" xfId="1" applyNumberFormat="1" applyFont="1" applyFill="1" applyBorder="1" applyAlignment="1">
      <alignment horizontal="center" vertical="center"/>
    </xf>
    <xf numFmtId="0" fontId="2" fillId="0" borderId="108" xfId="0" applyFont="1" applyBorder="1" applyAlignment="1">
      <alignment horizontal="center"/>
    </xf>
    <xf numFmtId="0" fontId="2" fillId="0" borderId="97" xfId="0" applyFont="1" applyBorder="1" applyAlignment="1">
      <alignment horizontal="center"/>
    </xf>
    <xf numFmtId="0" fontId="32" fillId="0" borderId="37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2" fillId="26" borderId="98" xfId="0" applyFont="1" applyFill="1" applyBorder="1" applyAlignment="1">
      <alignment horizontal="center"/>
    </xf>
    <xf numFmtId="0" fontId="2" fillId="26" borderId="108" xfId="0" applyFont="1" applyFill="1" applyBorder="1" applyAlignment="1">
      <alignment horizontal="center"/>
    </xf>
    <xf numFmtId="0" fontId="2" fillId="0" borderId="98" xfId="0" applyFont="1" applyBorder="1" applyAlignment="1">
      <alignment horizontal="center"/>
    </xf>
    <xf numFmtId="0" fontId="2" fillId="0" borderId="103" xfId="0" applyFont="1" applyBorder="1" applyAlignment="1">
      <alignment horizontal="center"/>
    </xf>
    <xf numFmtId="0" fontId="32" fillId="0" borderId="47" xfId="0" applyFont="1" applyBorder="1" applyAlignment="1">
      <alignment horizontal="center"/>
    </xf>
    <xf numFmtId="0" fontId="32" fillId="0" borderId="38" xfId="0" applyFont="1" applyBorder="1" applyAlignment="1">
      <alignment horizontal="center"/>
    </xf>
    <xf numFmtId="0" fontId="2" fillId="26" borderId="103" xfId="0" applyFont="1" applyFill="1" applyBorder="1" applyAlignment="1">
      <alignment horizontal="center"/>
    </xf>
    <xf numFmtId="0" fontId="2" fillId="26" borderId="117" xfId="0" applyFont="1" applyFill="1" applyBorder="1" applyAlignment="1">
      <alignment horizontal="center"/>
    </xf>
    <xf numFmtId="0" fontId="2" fillId="26" borderId="112" xfId="0" applyFont="1" applyFill="1" applyBorder="1" applyAlignment="1">
      <alignment horizontal="center"/>
    </xf>
    <xf numFmtId="0" fontId="2" fillId="26" borderId="118" xfId="0" applyFont="1" applyFill="1" applyBorder="1" applyAlignment="1">
      <alignment horizontal="center"/>
    </xf>
    <xf numFmtId="0" fontId="2" fillId="26" borderId="113" xfId="0" applyFont="1" applyFill="1" applyBorder="1" applyAlignment="1">
      <alignment horizontal="center"/>
    </xf>
    <xf numFmtId="0" fontId="2" fillId="26" borderId="81" xfId="1" applyFont="1" applyFill="1" applyBorder="1"/>
    <xf numFmtId="49" fontId="2" fillId="26" borderId="116" xfId="1" applyNumberFormat="1" applyFont="1" applyFill="1" applyBorder="1" applyAlignment="1">
      <alignment horizontal="center"/>
    </xf>
    <xf numFmtId="0" fontId="2" fillId="26" borderId="117" xfId="1" applyFont="1" applyFill="1" applyBorder="1" applyAlignment="1">
      <alignment horizontal="center"/>
    </xf>
    <xf numFmtId="0" fontId="2" fillId="26" borderId="117" xfId="2" applyFill="1" applyBorder="1" applyAlignment="1">
      <alignment horizontal="center"/>
    </xf>
    <xf numFmtId="1" fontId="2" fillId="26" borderId="117" xfId="1" applyNumberFormat="1" applyFont="1" applyFill="1" applyBorder="1" applyAlignment="1">
      <alignment horizontal="center"/>
    </xf>
    <xf numFmtId="2" fontId="2" fillId="26" borderId="117" xfId="1" applyNumberFormat="1" applyFont="1" applyFill="1" applyBorder="1" applyAlignment="1">
      <alignment horizontal="center"/>
    </xf>
    <xf numFmtId="166" fontId="2" fillId="26" borderId="115" xfId="0" applyNumberFormat="1" applyFont="1" applyFill="1" applyBorder="1"/>
    <xf numFmtId="166" fontId="2" fillId="26" borderId="80" xfId="0" applyNumberFormat="1" applyFont="1" applyFill="1" applyBorder="1"/>
    <xf numFmtId="0" fontId="2" fillId="26" borderId="16" xfId="0" applyFont="1" applyFill="1" applyBorder="1" applyAlignment="1">
      <alignment horizontal="center"/>
    </xf>
    <xf numFmtId="0" fontId="0" fillId="0" borderId="2" xfId="0" applyBorder="1"/>
    <xf numFmtId="0" fontId="2" fillId="26" borderId="94" xfId="1" applyFont="1" applyFill="1" applyBorder="1" applyAlignment="1">
      <alignment horizontal="center"/>
    </xf>
    <xf numFmtId="0" fontId="2" fillId="26" borderId="104" xfId="1" applyFont="1" applyFill="1" applyBorder="1" applyAlignment="1">
      <alignment horizontal="center"/>
    </xf>
    <xf numFmtId="0" fontId="2" fillId="0" borderId="55" xfId="2" applyBorder="1" applyAlignment="1">
      <alignment horizontal="center"/>
    </xf>
    <xf numFmtId="0" fontId="31" fillId="2" borderId="21" xfId="0" applyFont="1" applyFill="1" applyBorder="1" applyAlignment="1">
      <alignment horizontal="center"/>
    </xf>
    <xf numFmtId="1" fontId="2" fillId="2" borderId="67" xfId="1" applyNumberFormat="1" applyFont="1" applyFill="1" applyBorder="1" applyAlignment="1">
      <alignment horizontal="left"/>
    </xf>
    <xf numFmtId="0" fontId="2" fillId="2" borderId="77" xfId="1" applyFont="1" applyFill="1" applyBorder="1" applyAlignment="1">
      <alignment horizontal="left"/>
    </xf>
    <xf numFmtId="0" fontId="2" fillId="2" borderId="17" xfId="1" applyFont="1" applyFill="1" applyBorder="1" applyAlignment="1">
      <alignment horizontal="center"/>
    </xf>
    <xf numFmtId="0" fontId="2" fillId="2" borderId="18" xfId="1" applyFont="1" applyFill="1" applyBorder="1" applyAlignment="1">
      <alignment horizontal="center"/>
    </xf>
    <xf numFmtId="1" fontId="2" fillId="2" borderId="18" xfId="1" applyNumberFormat="1" applyFont="1" applyFill="1" applyBorder="1" applyAlignment="1">
      <alignment horizontal="center"/>
    </xf>
    <xf numFmtId="2" fontId="2" fillId="2" borderId="18" xfId="1" applyNumberFormat="1" applyFont="1" applyFill="1" applyBorder="1" applyAlignment="1">
      <alignment horizontal="center"/>
    </xf>
    <xf numFmtId="2" fontId="2" fillId="2" borderId="19" xfId="1" applyNumberFormat="1" applyFont="1" applyFill="1" applyBorder="1" applyAlignment="1">
      <alignment horizontal="center"/>
    </xf>
    <xf numFmtId="44" fontId="2" fillId="2" borderId="19" xfId="63" applyFont="1" applyFill="1" applyBorder="1" applyAlignment="1">
      <alignment horizontal="center"/>
    </xf>
    <xf numFmtId="44" fontId="2" fillId="2" borderId="77" xfId="63" applyFont="1" applyFill="1" applyBorder="1" applyAlignment="1">
      <alignment horizontal="center"/>
    </xf>
    <xf numFmtId="1" fontId="2" fillId="2" borderId="65" xfId="1" applyNumberFormat="1" applyFont="1" applyFill="1" applyBorder="1" applyAlignment="1">
      <alignment horizontal="left"/>
    </xf>
    <xf numFmtId="0" fontId="2" fillId="2" borderId="79" xfId="1" applyFont="1" applyFill="1" applyBorder="1" applyAlignment="1">
      <alignment horizontal="left"/>
    </xf>
    <xf numFmtId="0" fontId="2" fillId="2" borderId="23" xfId="1" applyFont="1" applyFill="1" applyBorder="1" applyAlignment="1">
      <alignment horizontal="center"/>
    </xf>
    <xf numFmtId="0" fontId="2" fillId="2" borderId="24" xfId="1" applyFont="1" applyFill="1" applyBorder="1" applyAlignment="1">
      <alignment horizontal="center"/>
    </xf>
    <xf numFmtId="0" fontId="2" fillId="2" borderId="24" xfId="2" applyFill="1" applyBorder="1" applyAlignment="1">
      <alignment horizontal="center"/>
    </xf>
    <xf numFmtId="1" fontId="2" fillId="2" borderId="24" xfId="1" applyNumberFormat="1" applyFont="1" applyFill="1" applyBorder="1" applyAlignment="1">
      <alignment horizontal="center"/>
    </xf>
    <xf numFmtId="2" fontId="2" fillId="2" borderId="24" xfId="1" applyNumberFormat="1" applyFont="1" applyFill="1" applyBorder="1" applyAlignment="1">
      <alignment horizontal="center"/>
    </xf>
    <xf numFmtId="2" fontId="2" fillId="2" borderId="25" xfId="1" applyNumberFormat="1" applyFont="1" applyFill="1" applyBorder="1" applyAlignment="1">
      <alignment horizontal="center"/>
    </xf>
    <xf numFmtId="44" fontId="2" fillId="2" borderId="25" xfId="63" applyFont="1" applyFill="1" applyBorder="1" applyAlignment="1">
      <alignment horizontal="center"/>
    </xf>
    <xf numFmtId="44" fontId="2" fillId="2" borderId="79" xfId="63" applyFont="1" applyFill="1" applyBorder="1" applyAlignment="1">
      <alignment horizontal="center"/>
    </xf>
    <xf numFmtId="44" fontId="31" fillId="0" borderId="95" xfId="63" applyFont="1" applyFill="1" applyBorder="1" applyAlignment="1">
      <alignment horizontal="right"/>
    </xf>
    <xf numFmtId="44" fontId="31" fillId="26" borderId="100" xfId="63" applyFont="1" applyFill="1" applyBorder="1" applyAlignment="1"/>
    <xf numFmtId="0" fontId="31" fillId="26" borderId="39" xfId="0" applyFont="1" applyFill="1" applyBorder="1"/>
    <xf numFmtId="0" fontId="31" fillId="26" borderId="40" xfId="0" applyFont="1" applyFill="1" applyBorder="1"/>
    <xf numFmtId="0" fontId="31" fillId="26" borderId="72" xfId="0" applyFont="1" applyFill="1" applyBorder="1" applyAlignment="1">
      <alignment horizontal="center"/>
    </xf>
    <xf numFmtId="0" fontId="31" fillId="26" borderId="37" xfId="0" applyFont="1" applyFill="1" applyBorder="1" applyAlignment="1">
      <alignment horizontal="center"/>
    </xf>
    <xf numFmtId="165" fontId="31" fillId="26" borderId="37" xfId="0" applyNumberFormat="1" applyFont="1" applyFill="1" applyBorder="1" applyAlignment="1">
      <alignment horizontal="center"/>
    </xf>
    <xf numFmtId="0" fontId="2" fillId="26" borderId="37" xfId="0" applyFont="1" applyFill="1" applyBorder="1" applyAlignment="1">
      <alignment horizontal="center"/>
    </xf>
    <xf numFmtId="0" fontId="2" fillId="26" borderId="47" xfId="0" applyFont="1" applyFill="1" applyBorder="1" applyAlignment="1">
      <alignment horizontal="center"/>
    </xf>
    <xf numFmtId="44" fontId="31" fillId="26" borderId="40" xfId="63" applyFont="1" applyFill="1" applyBorder="1" applyAlignment="1">
      <alignment horizontal="right"/>
    </xf>
    <xf numFmtId="44" fontId="31" fillId="26" borderId="110" xfId="63" applyFont="1" applyFill="1" applyBorder="1" applyAlignment="1"/>
    <xf numFmtId="44" fontId="0" fillId="26" borderId="0" xfId="63" applyFont="1" applyFill="1"/>
    <xf numFmtId="165" fontId="2" fillId="26" borderId="102" xfId="0" applyNumberFormat="1" applyFont="1" applyFill="1" applyBorder="1" applyAlignment="1">
      <alignment horizontal="center" vertical="center"/>
    </xf>
    <xf numFmtId="0" fontId="31" fillId="26" borderId="50" xfId="0" applyFont="1" applyFill="1" applyBorder="1"/>
    <xf numFmtId="0" fontId="31" fillId="26" borderId="51" xfId="0" applyFont="1" applyFill="1" applyBorder="1"/>
    <xf numFmtId="0" fontId="31" fillId="26" borderId="71" xfId="0" applyFont="1" applyFill="1" applyBorder="1" applyAlignment="1">
      <alignment horizontal="center" vertical="center"/>
    </xf>
    <xf numFmtId="0" fontId="31" fillId="26" borderId="46" xfId="0" applyFont="1" applyFill="1" applyBorder="1" applyAlignment="1">
      <alignment horizontal="center"/>
    </xf>
    <xf numFmtId="165" fontId="2" fillId="26" borderId="46" xfId="0" applyNumberFormat="1" applyFont="1" applyFill="1" applyBorder="1" applyAlignment="1">
      <alignment horizontal="center" vertical="center"/>
    </xf>
    <xf numFmtId="0" fontId="2" fillId="26" borderId="46" xfId="0" applyFont="1" applyFill="1" applyBorder="1" applyAlignment="1">
      <alignment horizontal="center"/>
    </xf>
    <xf numFmtId="0" fontId="2" fillId="26" borderId="129" xfId="0" applyFont="1" applyFill="1" applyBorder="1" applyAlignment="1">
      <alignment horizontal="center"/>
    </xf>
    <xf numFmtId="44" fontId="31" fillId="26" borderId="51" xfId="63" applyFont="1" applyFill="1" applyBorder="1" applyAlignment="1">
      <alignment horizontal="right"/>
    </xf>
    <xf numFmtId="0" fontId="31" fillId="0" borderId="94" xfId="0" applyFont="1" applyBorder="1"/>
    <xf numFmtId="0" fontId="31" fillId="0" borderId="99" xfId="0" applyFont="1" applyBorder="1"/>
    <xf numFmtId="44" fontId="31" fillId="0" borderId="100" xfId="63" applyFont="1" applyFill="1" applyBorder="1" applyAlignment="1">
      <alignment horizontal="right"/>
    </xf>
    <xf numFmtId="0" fontId="31" fillId="0" borderId="104" xfId="0" applyFont="1" applyBorder="1"/>
    <xf numFmtId="44" fontId="31" fillId="0" borderId="105" xfId="63" applyFont="1" applyFill="1" applyBorder="1" applyAlignment="1">
      <alignment horizontal="right"/>
    </xf>
    <xf numFmtId="44" fontId="31" fillId="0" borderId="95" xfId="63" applyFont="1" applyFill="1" applyBorder="1" applyAlignment="1"/>
    <xf numFmtId="44" fontId="31" fillId="0" borderId="100" xfId="63" applyFont="1" applyFill="1" applyBorder="1" applyAlignment="1"/>
    <xf numFmtId="0" fontId="31" fillId="0" borderId="85" xfId="0" applyFont="1" applyBorder="1"/>
    <xf numFmtId="0" fontId="31" fillId="0" borderId="86" xfId="0" applyFont="1" applyBorder="1"/>
    <xf numFmtId="0" fontId="31" fillId="0" borderId="89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165" fontId="31" fillId="0" borderId="16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44" fontId="31" fillId="0" borderId="86" xfId="63" applyFont="1" applyFill="1" applyBorder="1" applyAlignment="1">
      <alignment horizontal="right"/>
    </xf>
    <xf numFmtId="0" fontId="2" fillId="0" borderId="95" xfId="0" applyFont="1" applyBorder="1"/>
    <xf numFmtId="0" fontId="2" fillId="0" borderId="105" xfId="0" applyFont="1" applyBorder="1"/>
    <xf numFmtId="0" fontId="2" fillId="2" borderId="104" xfId="0" applyFont="1" applyFill="1" applyBorder="1"/>
    <xf numFmtId="2" fontId="31" fillId="0" borderId="74" xfId="1" applyNumberFormat="1" applyFont="1" applyBorder="1" applyAlignment="1">
      <alignment horizontal="left"/>
    </xf>
    <xf numFmtId="0" fontId="31" fillId="0" borderId="80" xfId="1" applyFont="1" applyBorder="1"/>
    <xf numFmtId="0" fontId="31" fillId="0" borderId="116" xfId="1" applyFont="1" applyBorder="1" applyAlignment="1">
      <alignment horizontal="center"/>
    </xf>
    <xf numFmtId="0" fontId="2" fillId="0" borderId="117" xfId="1" applyFont="1" applyBorder="1" applyAlignment="1">
      <alignment horizontal="center"/>
    </xf>
    <xf numFmtId="0" fontId="31" fillId="0" borderId="117" xfId="2" applyFont="1" applyBorder="1" applyAlignment="1">
      <alignment horizontal="center"/>
    </xf>
    <xf numFmtId="2" fontId="31" fillId="0" borderId="117" xfId="1" applyNumberFormat="1" applyFont="1" applyBorder="1" applyAlignment="1">
      <alignment horizontal="center"/>
    </xf>
    <xf numFmtId="0" fontId="31" fillId="0" borderId="117" xfId="0" applyFont="1" applyBorder="1" applyAlignment="1">
      <alignment horizontal="center"/>
    </xf>
    <xf numFmtId="0" fontId="31" fillId="0" borderId="118" xfId="0" applyFont="1" applyBorder="1" applyAlignment="1">
      <alignment horizontal="center"/>
    </xf>
    <xf numFmtId="166" fontId="31" fillId="0" borderId="115" xfId="0" applyNumberFormat="1" applyFont="1" applyBorder="1"/>
    <xf numFmtId="0" fontId="2" fillId="2" borderId="65" xfId="0" applyFont="1" applyFill="1" applyBorder="1" applyAlignment="1">
      <alignment horizontal="left"/>
    </xf>
    <xf numFmtId="0" fontId="2" fillId="2" borderId="79" xfId="0" applyFont="1" applyFill="1" applyBorder="1" applyAlignment="1">
      <alignment horizontal="left"/>
    </xf>
    <xf numFmtId="0" fontId="2" fillId="2" borderId="106" xfId="0" applyFont="1" applyFill="1" applyBorder="1" applyAlignment="1">
      <alignment horizontal="center"/>
    </xf>
    <xf numFmtId="0" fontId="2" fillId="2" borderId="107" xfId="1" applyFont="1" applyFill="1" applyBorder="1" applyAlignment="1">
      <alignment horizontal="center"/>
    </xf>
    <xf numFmtId="0" fontId="31" fillId="2" borderId="107" xfId="0" applyFont="1" applyFill="1" applyBorder="1" applyAlignment="1">
      <alignment horizontal="center"/>
    </xf>
    <xf numFmtId="0" fontId="2" fillId="2" borderId="107" xfId="0" applyFont="1" applyFill="1" applyBorder="1" applyAlignment="1">
      <alignment horizontal="center" wrapText="1"/>
    </xf>
    <xf numFmtId="0" fontId="31" fillId="2" borderId="108" xfId="0" applyFont="1" applyFill="1" applyBorder="1" applyAlignment="1">
      <alignment horizontal="center"/>
    </xf>
    <xf numFmtId="166" fontId="2" fillId="2" borderId="105" xfId="0" applyNumberFormat="1" applyFont="1" applyFill="1" applyBorder="1" applyAlignment="1">
      <alignment horizontal="right"/>
    </xf>
    <xf numFmtId="1" fontId="0" fillId="2" borderId="0" xfId="0" applyNumberFormat="1" applyFill="1"/>
    <xf numFmtId="0" fontId="31" fillId="2" borderId="67" xfId="0" applyFont="1" applyFill="1" applyBorder="1" applyAlignment="1">
      <alignment horizontal="left"/>
    </xf>
    <xf numFmtId="0" fontId="31" fillId="2" borderId="77" xfId="0" applyFont="1" applyFill="1" applyBorder="1" applyAlignment="1">
      <alignment horizontal="left"/>
    </xf>
    <xf numFmtId="0" fontId="31" fillId="2" borderId="96" xfId="0" applyFont="1" applyFill="1" applyBorder="1" applyAlignment="1">
      <alignment horizontal="center"/>
    </xf>
    <xf numFmtId="0" fontId="2" fillId="2" borderId="97" xfId="1" applyFont="1" applyFill="1" applyBorder="1" applyAlignment="1">
      <alignment horizontal="center"/>
    </xf>
    <xf numFmtId="0" fontId="31" fillId="2" borderId="97" xfId="0" applyFont="1" applyFill="1" applyBorder="1" applyAlignment="1">
      <alignment horizontal="center"/>
    </xf>
    <xf numFmtId="2" fontId="2" fillId="2" borderId="97" xfId="1" applyNumberFormat="1" applyFont="1" applyFill="1" applyBorder="1" applyAlignment="1">
      <alignment horizontal="center"/>
    </xf>
    <xf numFmtId="2" fontId="2" fillId="2" borderId="98" xfId="1" applyNumberFormat="1" applyFont="1" applyFill="1" applyBorder="1" applyAlignment="1">
      <alignment horizontal="center"/>
    </xf>
    <xf numFmtId="166" fontId="2" fillId="2" borderId="95" xfId="1" applyNumberFormat="1" applyFont="1" applyFill="1" applyBorder="1" applyAlignment="1">
      <alignment horizontal="right"/>
    </xf>
    <xf numFmtId="166" fontId="0" fillId="2" borderId="0" xfId="0" applyNumberFormat="1" applyFill="1"/>
    <xf numFmtId="0" fontId="31" fillId="2" borderId="36" xfId="0" applyFont="1" applyFill="1" applyBorder="1" applyAlignment="1">
      <alignment horizontal="left"/>
    </xf>
    <xf numFmtId="0" fontId="31" fillId="2" borderId="101" xfId="0" applyFont="1" applyFill="1" applyBorder="1" applyAlignment="1">
      <alignment horizontal="center"/>
    </xf>
    <xf numFmtId="0" fontId="2" fillId="2" borderId="102" xfId="1" applyFont="1" applyFill="1" applyBorder="1" applyAlignment="1">
      <alignment horizontal="center"/>
    </xf>
    <xf numFmtId="0" fontId="31" fillId="2" borderId="102" xfId="0" applyFont="1" applyFill="1" applyBorder="1" applyAlignment="1">
      <alignment horizontal="center"/>
    </xf>
    <xf numFmtId="0" fontId="31" fillId="2" borderId="103" xfId="0" applyFont="1" applyFill="1" applyBorder="1" applyAlignment="1">
      <alignment horizontal="center"/>
    </xf>
    <xf numFmtId="166" fontId="2" fillId="2" borderId="100" xfId="1" applyNumberFormat="1" applyFont="1" applyFill="1" applyBorder="1" applyAlignment="1">
      <alignment horizontal="right"/>
    </xf>
    <xf numFmtId="0" fontId="31" fillId="2" borderId="65" xfId="0" applyFont="1" applyFill="1" applyBorder="1" applyAlignment="1">
      <alignment horizontal="left"/>
    </xf>
    <xf numFmtId="0" fontId="31" fillId="2" borderId="79" xfId="0" applyFont="1" applyFill="1" applyBorder="1" applyAlignment="1">
      <alignment horizontal="left"/>
    </xf>
    <xf numFmtId="0" fontId="31" fillId="2" borderId="106" xfId="0" applyFont="1" applyFill="1" applyBorder="1" applyAlignment="1">
      <alignment horizontal="center"/>
    </xf>
    <xf numFmtId="166" fontId="2" fillId="2" borderId="105" xfId="1" applyNumberFormat="1" applyFont="1" applyFill="1" applyBorder="1" applyAlignment="1">
      <alignment horizontal="right"/>
    </xf>
    <xf numFmtId="0" fontId="2" fillId="26" borderId="111" xfId="1" applyFont="1" applyFill="1" applyBorder="1" applyAlignment="1">
      <alignment horizontal="center"/>
    </xf>
    <xf numFmtId="0" fontId="2" fillId="26" borderId="112" xfId="1" applyFont="1" applyFill="1" applyBorder="1" applyAlignment="1">
      <alignment horizontal="center"/>
    </xf>
    <xf numFmtId="0" fontId="2" fillId="26" borderId="112" xfId="2" applyFill="1" applyBorder="1" applyAlignment="1">
      <alignment horizontal="center"/>
    </xf>
    <xf numFmtId="1" fontId="2" fillId="26" borderId="112" xfId="1" applyNumberFormat="1" applyFont="1" applyFill="1" applyBorder="1" applyAlignment="1">
      <alignment horizontal="center"/>
    </xf>
    <xf numFmtId="2" fontId="2" fillId="26" borderId="112" xfId="1" applyNumberFormat="1" applyFont="1" applyFill="1" applyBorder="1" applyAlignment="1">
      <alignment horizontal="center"/>
    </xf>
    <xf numFmtId="166" fontId="2" fillId="26" borderId="110" xfId="0" applyNumberFormat="1" applyFont="1" applyFill="1" applyBorder="1"/>
    <xf numFmtId="1" fontId="2" fillId="0" borderId="97" xfId="1" applyNumberFormat="1" applyFont="1" applyBorder="1" applyAlignment="1">
      <alignment horizontal="center"/>
    </xf>
    <xf numFmtId="49" fontId="2" fillId="0" borderId="96" xfId="1" applyNumberFormat="1" applyFont="1" applyBorder="1" applyAlignment="1">
      <alignment horizontal="center"/>
    </xf>
    <xf numFmtId="0" fontId="2" fillId="0" borderId="78" xfId="1" applyFont="1" applyBorder="1" applyAlignment="1">
      <alignment wrapText="1"/>
    </xf>
    <xf numFmtId="0" fontId="2" fillId="0" borderId="94" xfId="1" applyFont="1" applyBorder="1" applyAlignment="1">
      <alignment horizontal="center"/>
    </xf>
    <xf numFmtId="0" fontId="2" fillId="0" borderId="104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166" fontId="2" fillId="0" borderId="126" xfId="0" applyNumberFormat="1" applyFont="1" applyBorder="1"/>
    <xf numFmtId="0" fontId="2" fillId="0" borderId="80" xfId="1" applyFont="1" applyBorder="1"/>
    <xf numFmtId="0" fontId="2" fillId="0" borderId="114" xfId="1" applyFont="1" applyBorder="1" applyAlignment="1">
      <alignment horizontal="center"/>
    </xf>
    <xf numFmtId="0" fontId="2" fillId="0" borderId="116" xfId="1" applyFont="1" applyBorder="1" applyAlignment="1">
      <alignment horizontal="center"/>
    </xf>
    <xf numFmtId="0" fontId="2" fillId="0" borderId="117" xfId="2" applyBorder="1" applyAlignment="1">
      <alignment horizontal="center"/>
    </xf>
    <xf numFmtId="2" fontId="2" fillId="0" borderId="116" xfId="1" applyNumberFormat="1" applyFont="1" applyBorder="1" applyAlignment="1">
      <alignment horizontal="center"/>
    </xf>
    <xf numFmtId="0" fontId="2" fillId="0" borderId="117" xfId="0" applyFont="1" applyBorder="1" applyAlignment="1">
      <alignment horizontal="center"/>
    </xf>
    <xf numFmtId="0" fontId="2" fillId="0" borderId="116" xfId="0" applyFont="1" applyBorder="1" applyAlignment="1">
      <alignment horizontal="center"/>
    </xf>
    <xf numFmtId="166" fontId="2" fillId="0" borderId="115" xfId="0" applyNumberFormat="1" applyFont="1" applyBorder="1"/>
    <xf numFmtId="0" fontId="2" fillId="0" borderId="99" xfId="1" applyFont="1" applyBorder="1" applyAlignment="1">
      <alignment horizontal="center"/>
    </xf>
    <xf numFmtId="2" fontId="2" fillId="0" borderId="101" xfId="1" applyNumberFormat="1" applyFont="1" applyBorder="1" applyAlignment="1">
      <alignment horizontal="center"/>
    </xf>
    <xf numFmtId="166" fontId="2" fillId="0" borderId="127" xfId="0" applyNumberFormat="1" applyFont="1" applyBorder="1"/>
    <xf numFmtId="2" fontId="2" fillId="0" borderId="106" xfId="1" applyNumberFormat="1" applyFont="1" applyBorder="1" applyAlignment="1">
      <alignment horizontal="center"/>
    </xf>
    <xf numFmtId="166" fontId="2" fillId="0" borderId="128" xfId="0" applyNumberFormat="1" applyFont="1" applyBorder="1"/>
    <xf numFmtId="49" fontId="2" fillId="26" borderId="36" xfId="1" applyNumberFormat="1" applyFont="1" applyFill="1" applyBorder="1" applyAlignment="1">
      <alignment horizontal="left"/>
    </xf>
    <xf numFmtId="49" fontId="2" fillId="26" borderId="96" xfId="1" applyNumberFormat="1" applyFont="1" applyFill="1" applyBorder="1" applyAlignment="1">
      <alignment horizontal="center"/>
    </xf>
    <xf numFmtId="0" fontId="47" fillId="29" borderId="59" xfId="0" applyFont="1" applyFill="1" applyBorder="1" applyAlignment="1">
      <alignment horizontal="left" vertical="center" textRotation="90" wrapText="1"/>
    </xf>
    <xf numFmtId="0" fontId="47" fillId="29" borderId="60" xfId="0" applyFont="1" applyFill="1" applyBorder="1" applyAlignment="1">
      <alignment horizontal="left" vertical="center" textRotation="90" wrapText="1"/>
    </xf>
    <xf numFmtId="0" fontId="47" fillId="29" borderId="87" xfId="0" applyFont="1" applyFill="1" applyBorder="1" applyAlignment="1">
      <alignment horizontal="left" vertical="center" textRotation="90" wrapText="1"/>
    </xf>
    <xf numFmtId="0" fontId="47" fillId="29" borderId="59" xfId="0" applyFont="1" applyFill="1" applyBorder="1" applyAlignment="1">
      <alignment horizontal="left" textRotation="90"/>
    </xf>
    <xf numFmtId="0" fontId="47" fillId="29" borderId="60" xfId="0" applyFont="1" applyFill="1" applyBorder="1" applyAlignment="1">
      <alignment horizontal="left" textRotation="90"/>
    </xf>
    <xf numFmtId="0" fontId="47" fillId="29" borderId="87" xfId="0" applyFont="1" applyFill="1" applyBorder="1" applyAlignment="1">
      <alignment horizontal="left" textRotation="90"/>
    </xf>
    <xf numFmtId="0" fontId="47" fillId="29" borderId="59" xfId="0" applyFont="1" applyFill="1" applyBorder="1" applyAlignment="1">
      <alignment horizontal="left" textRotation="90" wrapText="1"/>
    </xf>
    <xf numFmtId="0" fontId="47" fillId="29" borderId="60" xfId="0" applyFont="1" applyFill="1" applyBorder="1" applyAlignment="1">
      <alignment horizontal="left" textRotation="90" wrapText="1"/>
    </xf>
    <xf numFmtId="0" fontId="47" fillId="29" borderId="87" xfId="0" applyFont="1" applyFill="1" applyBorder="1" applyAlignment="1">
      <alignment horizontal="left" textRotation="90" wrapText="1"/>
    </xf>
    <xf numFmtId="0" fontId="47" fillId="29" borderId="59" xfId="0" applyFont="1" applyFill="1" applyBorder="1" applyAlignment="1">
      <alignment horizontal="left" vertical="center" textRotation="90"/>
    </xf>
    <xf numFmtId="0" fontId="47" fillId="29" borderId="60" xfId="0" applyFont="1" applyFill="1" applyBorder="1" applyAlignment="1">
      <alignment horizontal="left" vertical="center" textRotation="90"/>
    </xf>
    <xf numFmtId="0" fontId="47" fillId="29" borderId="87" xfId="0" applyFont="1" applyFill="1" applyBorder="1" applyAlignment="1">
      <alignment horizontal="left" vertical="center" textRotation="90"/>
    </xf>
    <xf numFmtId="0" fontId="36" fillId="25" borderId="39" xfId="0" applyFont="1" applyFill="1" applyBorder="1" applyAlignment="1">
      <alignment horizontal="center" vertical="center" wrapText="1"/>
    </xf>
    <xf numFmtId="0" fontId="36" fillId="25" borderId="50" xfId="0" applyFont="1" applyFill="1" applyBorder="1" applyAlignment="1">
      <alignment horizontal="center" vertical="center" wrapText="1"/>
    </xf>
    <xf numFmtId="0" fontId="37" fillId="29" borderId="1" xfId="0" applyFont="1" applyFill="1" applyBorder="1" applyAlignment="1">
      <alignment horizontal="right" vertical="center" textRotation="90" wrapText="1"/>
    </xf>
    <xf numFmtId="0" fontId="37" fillId="29" borderId="2" xfId="0" applyFont="1" applyFill="1" applyBorder="1" applyAlignment="1">
      <alignment horizontal="right" vertical="center" textRotation="90" wrapText="1"/>
    </xf>
    <xf numFmtId="0" fontId="37" fillId="29" borderId="76" xfId="0" applyFont="1" applyFill="1" applyBorder="1" applyAlignment="1">
      <alignment horizontal="right" vertical="center" textRotation="90" wrapText="1"/>
    </xf>
    <xf numFmtId="2" fontId="40" fillId="28" borderId="64" xfId="1" applyNumberFormat="1" applyFont="1" applyFill="1" applyBorder="1" applyAlignment="1">
      <alignment horizontal="left" vertical="center"/>
    </xf>
    <xf numFmtId="2" fontId="40" fillId="28" borderId="68" xfId="1" applyNumberFormat="1" applyFont="1" applyFill="1" applyBorder="1" applyAlignment="1">
      <alignment horizontal="left" vertical="center"/>
    </xf>
    <xf numFmtId="2" fontId="40" fillId="28" borderId="66" xfId="1" applyNumberFormat="1" applyFont="1" applyFill="1" applyBorder="1" applyAlignment="1">
      <alignment horizontal="left" vertical="center"/>
    </xf>
    <xf numFmtId="0" fontId="36" fillId="25" borderId="37" xfId="0" applyFont="1" applyFill="1" applyBorder="1" applyAlignment="1">
      <alignment horizontal="center" vertical="center" wrapText="1"/>
    </xf>
    <xf numFmtId="0" fontId="36" fillId="25" borderId="45" xfId="0" applyFont="1" applyFill="1" applyBorder="1" applyAlignment="1">
      <alignment horizontal="center" vertical="center" wrapText="1"/>
    </xf>
    <xf numFmtId="165" fontId="36" fillId="25" borderId="37" xfId="0" applyNumberFormat="1" applyFont="1" applyFill="1" applyBorder="1" applyAlignment="1">
      <alignment horizontal="center" vertical="center" wrapText="1"/>
    </xf>
    <xf numFmtId="165" fontId="36" fillId="25" borderId="45" xfId="0" applyNumberFormat="1" applyFont="1" applyFill="1" applyBorder="1" applyAlignment="1">
      <alignment horizontal="center" vertical="center" wrapText="1"/>
    </xf>
    <xf numFmtId="2" fontId="36" fillId="25" borderId="37" xfId="0" applyNumberFormat="1" applyFont="1" applyFill="1" applyBorder="1" applyAlignment="1">
      <alignment horizontal="center" vertical="center" wrapText="1"/>
    </xf>
    <xf numFmtId="2" fontId="36" fillId="25" borderId="45" xfId="0" applyNumberFormat="1" applyFont="1" applyFill="1" applyBorder="1" applyAlignment="1">
      <alignment horizontal="center" vertical="center" wrapText="1"/>
    </xf>
    <xf numFmtId="0" fontId="36" fillId="25" borderId="46" xfId="0" applyFont="1" applyFill="1" applyBorder="1" applyAlignment="1">
      <alignment horizontal="center" vertical="center" wrapText="1"/>
    </xf>
    <xf numFmtId="0" fontId="36" fillId="25" borderId="82" xfId="0" applyFont="1" applyFill="1" applyBorder="1" applyAlignment="1">
      <alignment horizontal="center" vertical="center" wrapText="1"/>
    </xf>
    <xf numFmtId="0" fontId="36" fillId="25" borderId="86" xfId="0" applyFont="1" applyFill="1" applyBorder="1" applyAlignment="1">
      <alignment horizontal="center" vertical="center" wrapText="1"/>
    </xf>
    <xf numFmtId="0" fontId="31" fillId="29" borderId="1" xfId="0" applyFont="1" applyFill="1" applyBorder="1" applyAlignment="1">
      <alignment horizontal="center"/>
    </xf>
    <xf numFmtId="0" fontId="31" fillId="29" borderId="59" xfId="0" applyFont="1" applyFill="1" applyBorder="1" applyAlignment="1">
      <alignment horizontal="center"/>
    </xf>
    <xf numFmtId="0" fontId="31" fillId="29" borderId="76" xfId="0" applyFont="1" applyFill="1" applyBorder="1" applyAlignment="1">
      <alignment horizontal="center"/>
    </xf>
    <xf numFmtId="0" fontId="31" fillId="29" borderId="87" xfId="0" applyFont="1" applyFill="1" applyBorder="1" applyAlignment="1">
      <alignment horizontal="center"/>
    </xf>
    <xf numFmtId="0" fontId="37" fillId="29" borderId="2" xfId="0" applyFont="1" applyFill="1" applyBorder="1" applyAlignment="1">
      <alignment horizontal="right" wrapText="1"/>
    </xf>
    <xf numFmtId="0" fontId="37" fillId="29" borderId="76" xfId="0" applyFont="1" applyFill="1" applyBorder="1" applyAlignment="1">
      <alignment horizontal="right" wrapText="1"/>
    </xf>
    <xf numFmtId="0" fontId="49" fillId="29" borderId="1" xfId="0" applyFont="1" applyFill="1" applyBorder="1" applyAlignment="1">
      <alignment horizontal="right" vertical="center" textRotation="90" wrapText="1"/>
    </xf>
    <xf numFmtId="0" fontId="49" fillId="29" borderId="2" xfId="0" applyFont="1" applyFill="1" applyBorder="1" applyAlignment="1">
      <alignment horizontal="right" vertical="center" textRotation="90" wrapText="1"/>
    </xf>
    <xf numFmtId="0" fontId="49" fillId="29" borderId="76" xfId="0" applyFont="1" applyFill="1" applyBorder="1" applyAlignment="1">
      <alignment horizontal="right" vertical="center" textRotation="90" wrapText="1"/>
    </xf>
    <xf numFmtId="0" fontId="45" fillId="29" borderId="1" xfId="0" applyFont="1" applyFill="1" applyBorder="1" applyAlignment="1">
      <alignment horizontal="right" vertical="center" textRotation="90" wrapText="1"/>
    </xf>
    <xf numFmtId="0" fontId="45" fillId="29" borderId="2" xfId="0" applyFont="1" applyFill="1" applyBorder="1" applyAlignment="1">
      <alignment horizontal="right" vertical="center" textRotation="90" wrapText="1"/>
    </xf>
    <xf numFmtId="0" fontId="45" fillId="29" borderId="76" xfId="0" applyFont="1" applyFill="1" applyBorder="1" applyAlignment="1">
      <alignment horizontal="right" vertical="center" textRotation="90" wrapText="1"/>
    </xf>
    <xf numFmtId="0" fontId="37" fillId="29" borderId="1" xfId="0" applyFont="1" applyFill="1" applyBorder="1" applyAlignment="1">
      <alignment horizontal="right" vertical="center" textRotation="90"/>
    </xf>
    <xf numFmtId="0" fontId="37" fillId="29" borderId="2" xfId="0" applyFont="1" applyFill="1" applyBorder="1" applyAlignment="1">
      <alignment horizontal="right" vertical="center" textRotation="90"/>
    </xf>
    <xf numFmtId="0" fontId="37" fillId="29" borderId="76" xfId="0" applyFont="1" applyFill="1" applyBorder="1" applyAlignment="1">
      <alignment horizontal="right" vertical="center" textRotation="90"/>
    </xf>
    <xf numFmtId="0" fontId="37" fillId="29" borderId="1" xfId="0" applyFont="1" applyFill="1" applyBorder="1" applyAlignment="1">
      <alignment horizontal="right"/>
    </xf>
    <xf numFmtId="0" fontId="37" fillId="29" borderId="2" xfId="0" applyFont="1" applyFill="1" applyBorder="1" applyAlignment="1">
      <alignment horizontal="right"/>
    </xf>
    <xf numFmtId="0" fontId="37" fillId="29" borderId="76" xfId="0" applyFont="1" applyFill="1" applyBorder="1" applyAlignment="1">
      <alignment horizontal="right"/>
    </xf>
    <xf numFmtId="0" fontId="46" fillId="29" borderId="1" xfId="0" applyFont="1" applyFill="1" applyBorder="1" applyAlignment="1">
      <alignment horizontal="right" vertical="center" textRotation="90" wrapText="1"/>
    </xf>
    <xf numFmtId="0" fontId="46" fillId="29" borderId="2" xfId="0" applyFont="1" applyFill="1" applyBorder="1" applyAlignment="1">
      <alignment horizontal="right" vertical="center" textRotation="90" wrapText="1"/>
    </xf>
    <xf numFmtId="0" fontId="46" fillId="29" borderId="76" xfId="0" applyFont="1" applyFill="1" applyBorder="1" applyAlignment="1">
      <alignment horizontal="right" vertical="center" textRotation="90" wrapText="1"/>
    </xf>
    <xf numFmtId="0" fontId="37" fillId="29" borderId="2" xfId="0" applyFont="1" applyFill="1" applyBorder="1" applyAlignment="1">
      <alignment horizontal="right" textRotation="90" wrapText="1"/>
    </xf>
    <xf numFmtId="0" fontId="37" fillId="29" borderId="76" xfId="0" applyFont="1" applyFill="1" applyBorder="1" applyAlignment="1">
      <alignment horizontal="right" textRotation="90" wrapText="1"/>
    </xf>
    <xf numFmtId="0" fontId="52" fillId="0" borderId="1" xfId="0" applyFont="1" applyBorder="1" applyAlignment="1">
      <alignment horizontal="right" vertical="center" textRotation="90" wrapText="1"/>
    </xf>
    <xf numFmtId="0" fontId="52" fillId="0" borderId="2" xfId="0" applyFont="1" applyBorder="1" applyAlignment="1">
      <alignment horizontal="right" vertical="center" textRotation="90" wrapText="1"/>
    </xf>
    <xf numFmtId="0" fontId="52" fillId="0" borderId="76" xfId="0" applyFont="1" applyBorder="1" applyAlignment="1">
      <alignment horizontal="right" vertical="center" textRotation="90" wrapText="1"/>
    </xf>
    <xf numFmtId="0" fontId="37" fillId="0" borderId="1" xfId="0" applyFont="1" applyBorder="1" applyAlignment="1">
      <alignment horizontal="right" vertical="center" textRotation="90"/>
    </xf>
    <xf numFmtId="0" fontId="37" fillId="0" borderId="2" xfId="0" applyFont="1" applyBorder="1" applyAlignment="1">
      <alignment horizontal="right" vertical="center" textRotation="90"/>
    </xf>
    <xf numFmtId="0" fontId="37" fillId="0" borderId="76" xfId="0" applyFont="1" applyBorder="1" applyAlignment="1">
      <alignment horizontal="right" vertical="center" textRotation="90"/>
    </xf>
    <xf numFmtId="0" fontId="37" fillId="0" borderId="1" xfId="0" applyFont="1" applyBorder="1" applyAlignment="1">
      <alignment vertical="center" textRotation="90"/>
    </xf>
    <xf numFmtId="0" fontId="37" fillId="0" borderId="2" xfId="0" applyFont="1" applyBorder="1" applyAlignment="1">
      <alignment vertical="center" textRotation="90"/>
    </xf>
    <xf numFmtId="0" fontId="37" fillId="0" borderId="76" xfId="0" applyFont="1" applyBorder="1" applyAlignment="1">
      <alignment vertical="center" textRotation="90"/>
    </xf>
    <xf numFmtId="0" fontId="37" fillId="0" borderId="1" xfId="0" applyFont="1" applyBorder="1" applyAlignment="1">
      <alignment vertical="center" textRotation="90" wrapText="1" shrinkToFit="1"/>
    </xf>
    <xf numFmtId="0" fontId="37" fillId="0" borderId="2" xfId="0" applyFont="1" applyBorder="1" applyAlignment="1">
      <alignment vertical="center" textRotation="90" wrapText="1" shrinkToFit="1"/>
    </xf>
    <xf numFmtId="0" fontId="37" fillId="0" borderId="76" xfId="0" applyFont="1" applyBorder="1" applyAlignment="1">
      <alignment vertical="center" textRotation="90" wrapText="1" shrinkToFit="1"/>
    </xf>
    <xf numFmtId="0" fontId="47" fillId="2" borderId="59" xfId="0" applyFont="1" applyFill="1" applyBorder="1" applyAlignment="1">
      <alignment horizontal="left" vertical="center" textRotation="90" wrapText="1"/>
    </xf>
    <xf numFmtId="0" fontId="47" fillId="2" borderId="60" xfId="0" applyFont="1" applyFill="1" applyBorder="1" applyAlignment="1">
      <alignment horizontal="left" vertical="center" textRotation="90" wrapText="1"/>
    </xf>
    <xf numFmtId="0" fontId="47" fillId="2" borderId="87" xfId="0" applyFont="1" applyFill="1" applyBorder="1" applyAlignment="1">
      <alignment horizontal="left" vertical="center" textRotation="90" wrapText="1"/>
    </xf>
    <xf numFmtId="0" fontId="31" fillId="0" borderId="1" xfId="0" applyFont="1" applyBorder="1" applyAlignment="1">
      <alignment horizontal="center" textRotation="90"/>
    </xf>
    <xf numFmtId="0" fontId="31" fillId="0" borderId="59" xfId="0" applyFont="1" applyBorder="1" applyAlignment="1">
      <alignment horizontal="center" textRotation="90"/>
    </xf>
    <xf numFmtId="0" fontId="31" fillId="0" borderId="76" xfId="0" applyFont="1" applyBorder="1" applyAlignment="1">
      <alignment horizontal="center" textRotation="90"/>
    </xf>
    <xf numFmtId="0" fontId="31" fillId="0" borderId="87" xfId="0" applyFont="1" applyBorder="1" applyAlignment="1">
      <alignment horizontal="center" textRotation="90"/>
    </xf>
    <xf numFmtId="0" fontId="37" fillId="0" borderId="1" xfId="0" applyFont="1" applyBorder="1" applyAlignment="1">
      <alignment horizontal="right" vertical="center" textRotation="90" wrapText="1" shrinkToFit="1"/>
    </xf>
    <xf numFmtId="0" fontId="37" fillId="0" borderId="2" xfId="0" applyFont="1" applyBorder="1" applyAlignment="1">
      <alignment horizontal="right" vertical="center" textRotation="90" wrapText="1" shrinkToFit="1"/>
    </xf>
    <xf numFmtId="0" fontId="37" fillId="0" borderId="76" xfId="0" applyFont="1" applyBorder="1" applyAlignment="1">
      <alignment horizontal="right" vertical="center" textRotation="90" wrapText="1" shrinkToFit="1"/>
    </xf>
    <xf numFmtId="165" fontId="36" fillId="25" borderId="84" xfId="0" applyNumberFormat="1" applyFont="1" applyFill="1" applyBorder="1" applyAlignment="1">
      <alignment horizontal="center" vertical="center" wrapText="1"/>
    </xf>
    <xf numFmtId="165" fontId="36" fillId="25" borderId="16" xfId="0" applyNumberFormat="1" applyFont="1" applyFill="1" applyBorder="1" applyAlignment="1">
      <alignment horizontal="center" vertical="center" wrapText="1"/>
    </xf>
    <xf numFmtId="2" fontId="36" fillId="25" borderId="84" xfId="0" applyNumberFormat="1" applyFont="1" applyFill="1" applyBorder="1" applyAlignment="1">
      <alignment horizontal="center" vertical="center" wrapText="1"/>
    </xf>
    <xf numFmtId="2" fontId="36" fillId="25" borderId="16" xfId="0" applyNumberFormat="1" applyFont="1" applyFill="1" applyBorder="1" applyAlignment="1">
      <alignment horizontal="center" vertical="center" wrapText="1"/>
    </xf>
    <xf numFmtId="2" fontId="36" fillId="25" borderId="88" xfId="0" applyNumberFormat="1" applyFont="1" applyFill="1" applyBorder="1" applyAlignment="1">
      <alignment horizontal="center" vertical="center" wrapText="1"/>
    </xf>
    <xf numFmtId="2" fontId="36" fillId="25" borderId="57" xfId="0" applyNumberFormat="1" applyFont="1" applyFill="1" applyBorder="1" applyAlignment="1">
      <alignment horizontal="center" vertical="center" wrapText="1"/>
    </xf>
    <xf numFmtId="0" fontId="36" fillId="25" borderId="84" xfId="0" applyFont="1" applyFill="1" applyBorder="1" applyAlignment="1">
      <alignment horizontal="center" vertical="center" wrapText="1"/>
    </xf>
    <xf numFmtId="0" fontId="36" fillId="25" borderId="16" xfId="0" applyFont="1" applyFill="1" applyBorder="1" applyAlignment="1">
      <alignment horizontal="center" vertical="center" wrapText="1"/>
    </xf>
    <xf numFmtId="0" fontId="36" fillId="25" borderId="88" xfId="0" applyFont="1" applyFill="1" applyBorder="1" applyAlignment="1">
      <alignment horizontal="center" vertical="center" wrapText="1"/>
    </xf>
    <xf numFmtId="0" fontId="36" fillId="25" borderId="57" xfId="0" applyFont="1" applyFill="1" applyBorder="1" applyAlignment="1">
      <alignment horizontal="center" vertical="center" wrapText="1"/>
    </xf>
    <xf numFmtId="0" fontId="36" fillId="25" borderId="1" xfId="0" applyFont="1" applyFill="1" applyBorder="1" applyAlignment="1">
      <alignment horizontal="center" vertical="center" wrapText="1"/>
    </xf>
    <xf numFmtId="0" fontId="36" fillId="25" borderId="76" xfId="0" applyFont="1" applyFill="1" applyBorder="1" applyAlignment="1">
      <alignment horizontal="center" vertical="center" wrapText="1"/>
    </xf>
    <xf numFmtId="0" fontId="36" fillId="25" borderId="93" xfId="0" applyFont="1" applyFill="1" applyBorder="1" applyAlignment="1">
      <alignment horizontal="center" vertical="center" wrapText="1"/>
    </xf>
    <xf numFmtId="0" fontId="36" fillId="25" borderId="89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right" vertical="center" textRotation="90" wrapText="1"/>
    </xf>
    <xf numFmtId="0" fontId="37" fillId="2" borderId="2" xfId="0" applyFont="1" applyFill="1" applyBorder="1" applyAlignment="1">
      <alignment horizontal="right" vertical="center" textRotation="90"/>
    </xf>
    <xf numFmtId="0" fontId="37" fillId="2" borderId="76" xfId="0" applyFont="1" applyFill="1" applyBorder="1" applyAlignment="1">
      <alignment horizontal="right" vertical="center" textRotation="90"/>
    </xf>
    <xf numFmtId="0" fontId="3" fillId="29" borderId="66" xfId="0" applyFont="1" applyFill="1" applyBorder="1" applyAlignment="1">
      <alignment horizontal="left" vertical="center" textRotation="90" wrapText="1"/>
    </xf>
    <xf numFmtId="0" fontId="48" fillId="29" borderId="66" xfId="0" applyFont="1" applyFill="1" applyBorder="1" applyAlignment="1">
      <alignment horizontal="left" textRotation="90" wrapText="1"/>
    </xf>
    <xf numFmtId="2" fontId="40" fillId="27" borderId="64" xfId="1" applyNumberFormat="1" applyFont="1" applyFill="1" applyBorder="1" applyAlignment="1">
      <alignment horizontal="left" vertical="center"/>
    </xf>
    <xf numFmtId="2" fontId="40" fillId="27" borderId="68" xfId="1" applyNumberFormat="1" applyFont="1" applyFill="1" applyBorder="1" applyAlignment="1">
      <alignment horizontal="left" vertical="center"/>
    </xf>
    <xf numFmtId="2" fontId="40" fillId="27" borderId="66" xfId="1" applyNumberFormat="1" applyFont="1" applyFill="1" applyBorder="1" applyAlignment="1">
      <alignment horizontal="left" vertical="center"/>
    </xf>
    <xf numFmtId="0" fontId="36" fillId="25" borderId="41" xfId="0" applyFont="1" applyFill="1" applyBorder="1" applyAlignment="1">
      <alignment horizontal="center" vertical="center" wrapText="1"/>
    </xf>
    <xf numFmtId="0" fontId="36" fillId="25" borderId="43" xfId="0" applyFont="1" applyFill="1" applyBorder="1" applyAlignment="1">
      <alignment horizontal="center" vertical="center" wrapText="1"/>
    </xf>
    <xf numFmtId="0" fontId="31" fillId="0" borderId="64" xfId="0" applyFont="1" applyBorder="1" applyAlignment="1">
      <alignment horizontal="center" textRotation="90"/>
    </xf>
    <xf numFmtId="0" fontId="31" fillId="0" borderId="66" xfId="0" applyFont="1" applyBorder="1" applyAlignment="1">
      <alignment horizontal="center" textRotation="90"/>
    </xf>
    <xf numFmtId="0" fontId="45" fillId="29" borderId="64" xfId="0" applyFont="1" applyFill="1" applyBorder="1" applyAlignment="1">
      <alignment horizontal="right" vertical="center" textRotation="90" wrapText="1"/>
    </xf>
    <xf numFmtId="0" fontId="31" fillId="29" borderId="64" xfId="0" applyFont="1" applyFill="1" applyBorder="1" applyAlignment="1">
      <alignment horizontal="right" vertical="center" textRotation="90" wrapText="1"/>
    </xf>
    <xf numFmtId="0" fontId="31" fillId="29" borderId="1" xfId="0" applyFont="1" applyFill="1" applyBorder="1" applyAlignment="1">
      <alignment horizontal="right" vertical="center" textRotation="90" wrapText="1"/>
    </xf>
    <xf numFmtId="0" fontId="31" fillId="29" borderId="64" xfId="0" applyFont="1" applyFill="1" applyBorder="1" applyAlignment="1">
      <alignment horizontal="right" vertical="center" textRotation="90"/>
    </xf>
    <xf numFmtId="0" fontId="2" fillId="29" borderId="64" xfId="0" applyFont="1" applyFill="1" applyBorder="1" applyAlignment="1">
      <alignment horizontal="right" vertical="center" textRotation="90" wrapText="1"/>
    </xf>
    <xf numFmtId="0" fontId="3" fillId="29" borderId="59" xfId="0" applyFont="1" applyFill="1" applyBorder="1" applyAlignment="1">
      <alignment horizontal="left" vertical="center" textRotation="90" wrapText="1"/>
    </xf>
    <xf numFmtId="0" fontId="48" fillId="29" borderId="66" xfId="0" applyFont="1" applyFill="1" applyBorder="1" applyAlignment="1">
      <alignment horizontal="left" vertical="center" textRotation="90" wrapText="1"/>
    </xf>
    <xf numFmtId="0" fontId="45" fillId="29" borderId="125" xfId="0" applyFont="1" applyFill="1" applyBorder="1" applyAlignment="1">
      <alignment horizontal="center" vertical="center" textRotation="90" wrapText="1"/>
    </xf>
    <xf numFmtId="0" fontId="45" fillId="29" borderId="0" xfId="0" applyFont="1" applyFill="1" applyAlignment="1">
      <alignment horizontal="center" vertical="center" textRotation="90" wrapText="1"/>
    </xf>
    <xf numFmtId="0" fontId="45" fillId="29" borderId="124" xfId="0" applyFont="1" applyFill="1" applyBorder="1" applyAlignment="1">
      <alignment horizontal="center" vertical="center" textRotation="90" wrapText="1"/>
    </xf>
    <xf numFmtId="0" fontId="48" fillId="29" borderId="59" xfId="0" applyFont="1" applyFill="1" applyBorder="1" applyAlignment="1">
      <alignment horizontal="center" vertical="center" textRotation="90" wrapText="1"/>
    </xf>
    <xf numFmtId="0" fontId="48" fillId="29" borderId="60" xfId="0" applyFont="1" applyFill="1" applyBorder="1" applyAlignment="1">
      <alignment horizontal="center" vertical="center" textRotation="90" wrapText="1"/>
    </xf>
    <xf numFmtId="0" fontId="48" fillId="29" borderId="87" xfId="0" applyFont="1" applyFill="1" applyBorder="1" applyAlignment="1">
      <alignment horizontal="center" vertical="center" textRotation="90" wrapText="1"/>
    </xf>
    <xf numFmtId="2" fontId="40" fillId="32" borderId="64" xfId="1" applyNumberFormat="1" applyFont="1" applyFill="1" applyBorder="1" applyAlignment="1">
      <alignment horizontal="left" vertical="center"/>
    </xf>
    <xf numFmtId="2" fontId="40" fillId="32" borderId="68" xfId="1" applyNumberFormat="1" applyFont="1" applyFill="1" applyBorder="1" applyAlignment="1">
      <alignment horizontal="left" vertical="center"/>
    </xf>
    <xf numFmtId="2" fontId="40" fillId="32" borderId="66" xfId="1" applyNumberFormat="1" applyFont="1" applyFill="1" applyBorder="1" applyAlignment="1">
      <alignment horizontal="left" vertical="center"/>
    </xf>
    <xf numFmtId="0" fontId="36" fillId="25" borderId="83" xfId="0" applyFont="1" applyFill="1" applyBorder="1" applyAlignment="1">
      <alignment horizontal="center" vertical="center" wrapText="1"/>
    </xf>
    <xf numFmtId="0" fontId="36" fillId="25" borderId="85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textRotation="90"/>
    </xf>
    <xf numFmtId="0" fontId="31" fillId="2" borderId="59" xfId="0" applyFont="1" applyFill="1" applyBorder="1" applyAlignment="1">
      <alignment horizontal="center" vertical="center" textRotation="90"/>
    </xf>
    <xf numFmtId="0" fontId="31" fillId="2" borderId="76" xfId="0" applyFont="1" applyFill="1" applyBorder="1" applyAlignment="1">
      <alignment horizontal="center" vertical="center" textRotation="90"/>
    </xf>
    <xf numFmtId="0" fontId="31" fillId="2" borderId="87" xfId="0" applyFont="1" applyFill="1" applyBorder="1" applyAlignment="1">
      <alignment horizontal="center" vertical="center" textRotation="90"/>
    </xf>
    <xf numFmtId="0" fontId="31" fillId="2" borderId="64" xfId="0" applyFont="1" applyFill="1" applyBorder="1" applyAlignment="1">
      <alignment horizontal="right" vertical="center" wrapText="1"/>
    </xf>
    <xf numFmtId="0" fontId="45" fillId="2" borderId="66" xfId="0" applyFont="1" applyFill="1" applyBorder="1" applyAlignment="1">
      <alignment horizontal="left" vertical="center" textRotation="90" wrapText="1"/>
    </xf>
    <xf numFmtId="0" fontId="31" fillId="2" borderId="64" xfId="0" applyFont="1" applyFill="1" applyBorder="1" applyAlignment="1">
      <alignment horizontal="right" vertical="center" textRotation="90" wrapText="1"/>
    </xf>
    <xf numFmtId="0" fontId="31" fillId="2" borderId="66" xfId="0" applyFont="1" applyFill="1" applyBorder="1" applyAlignment="1">
      <alignment horizontal="left" vertical="center" textRotation="90" wrapText="1"/>
    </xf>
    <xf numFmtId="0" fontId="31" fillId="2" borderId="64" xfId="0" applyFont="1" applyFill="1" applyBorder="1" applyAlignment="1">
      <alignment horizontal="right" wrapText="1"/>
    </xf>
    <xf numFmtId="0" fontId="45" fillId="2" borderId="66" xfId="0" applyFont="1" applyFill="1" applyBorder="1" applyAlignment="1">
      <alignment horizontal="left" vertical="center" textRotation="90"/>
    </xf>
    <xf numFmtId="0" fontId="45" fillId="2" borderId="64" xfId="0" applyFont="1" applyFill="1" applyBorder="1" applyAlignment="1">
      <alignment horizontal="right" vertical="center" textRotation="90" wrapText="1"/>
    </xf>
    <xf numFmtId="0" fontId="31" fillId="2" borderId="1" xfId="0" applyFont="1" applyFill="1" applyBorder="1" applyAlignment="1">
      <alignment horizontal="center" vertical="center"/>
    </xf>
    <xf numFmtId="0" fontId="31" fillId="2" borderId="59" xfId="0" applyFont="1" applyFill="1" applyBorder="1" applyAlignment="1">
      <alignment horizontal="center" vertical="center"/>
    </xf>
    <xf numFmtId="0" fontId="31" fillId="2" borderId="76" xfId="0" applyFont="1" applyFill="1" applyBorder="1" applyAlignment="1">
      <alignment horizontal="center" vertical="center"/>
    </xf>
    <xf numFmtId="0" fontId="31" fillId="2" borderId="87" xfId="0" applyFont="1" applyFill="1" applyBorder="1" applyAlignment="1">
      <alignment horizontal="center" vertical="center"/>
    </xf>
    <xf numFmtId="2" fontId="42" fillId="0" borderId="0" xfId="1" applyNumberFormat="1" applyFont="1" applyAlignment="1">
      <alignment horizontal="center" vertical="center" wrapText="1"/>
    </xf>
    <xf numFmtId="2" fontId="41" fillId="31" borderId="0" xfId="1" applyNumberFormat="1" applyFont="1" applyFill="1" applyAlignment="1">
      <alignment horizontal="left" vertical="center"/>
    </xf>
    <xf numFmtId="0" fontId="36" fillId="31" borderId="45" xfId="0" applyFont="1" applyFill="1" applyBorder="1" applyAlignment="1">
      <alignment horizontal="left" vertical="center" wrapText="1"/>
    </xf>
    <xf numFmtId="0" fontId="36" fillId="31" borderId="6" xfId="0" applyFont="1" applyFill="1" applyBorder="1" applyAlignment="1">
      <alignment horizontal="left" vertical="center" wrapText="1"/>
    </xf>
    <xf numFmtId="0" fontId="36" fillId="31" borderId="122" xfId="0" applyFont="1" applyFill="1" applyBorder="1" applyAlignment="1">
      <alignment horizontal="center" vertical="center" wrapText="1"/>
    </xf>
    <xf numFmtId="0" fontId="36" fillId="31" borderId="38" xfId="0" applyFont="1" applyFill="1" applyBorder="1" applyAlignment="1">
      <alignment horizontal="center" vertical="center" wrapText="1"/>
    </xf>
    <xf numFmtId="0" fontId="36" fillId="31" borderId="45" xfId="0" applyFont="1" applyFill="1" applyBorder="1" applyAlignment="1">
      <alignment horizontal="center" vertical="center" wrapText="1"/>
    </xf>
    <xf numFmtId="0" fontId="36" fillId="31" borderId="6" xfId="0" applyFont="1" applyFill="1" applyBorder="1" applyAlignment="1">
      <alignment horizontal="center" vertical="center" wrapText="1"/>
    </xf>
  </cellXfs>
  <cellStyles count="71">
    <cellStyle name="20 % – Zvýraznění1 2" xfId="3" xr:uid="{00000000-0005-0000-0000-000000000000}"/>
    <cellStyle name="20 % – Zvýraznění1 3" xfId="4" xr:uid="{00000000-0005-0000-0000-000001000000}"/>
    <cellStyle name="20 % – Zvýraznění2 2" xfId="5" xr:uid="{00000000-0005-0000-0000-000002000000}"/>
    <cellStyle name="20 % – Zvýraznění2 3" xfId="6" xr:uid="{00000000-0005-0000-0000-000003000000}"/>
    <cellStyle name="20 % – Zvýraznění3 2" xfId="7" xr:uid="{00000000-0005-0000-0000-000004000000}"/>
    <cellStyle name="20 % – Zvýraznění3 3" xfId="8" xr:uid="{00000000-0005-0000-0000-000005000000}"/>
    <cellStyle name="20 % – Zvýraznění4 2" xfId="9" xr:uid="{00000000-0005-0000-0000-000006000000}"/>
    <cellStyle name="20 % – Zvýraznění4 3" xfId="10" xr:uid="{00000000-0005-0000-0000-000007000000}"/>
    <cellStyle name="20 % – Zvýraznění5 2" xfId="11" xr:uid="{00000000-0005-0000-0000-000008000000}"/>
    <cellStyle name="20 % – Zvýraznění5 3" xfId="12" xr:uid="{00000000-0005-0000-0000-000009000000}"/>
    <cellStyle name="20 % – Zvýraznění6 2" xfId="13" xr:uid="{00000000-0005-0000-0000-00000A000000}"/>
    <cellStyle name="20 % – Zvýraznění6 3" xfId="14" xr:uid="{00000000-0005-0000-0000-00000B000000}"/>
    <cellStyle name="40 % – Zvýraznění1 2" xfId="15" xr:uid="{00000000-0005-0000-0000-00000C000000}"/>
    <cellStyle name="40 % – Zvýraznění1 3" xfId="16" xr:uid="{00000000-0005-0000-0000-00000D000000}"/>
    <cellStyle name="40 % – Zvýraznění2 2" xfId="17" xr:uid="{00000000-0005-0000-0000-00000E000000}"/>
    <cellStyle name="40 % – Zvýraznění2 3" xfId="18" xr:uid="{00000000-0005-0000-0000-00000F000000}"/>
    <cellStyle name="40 % – Zvýraznění3 2" xfId="19" xr:uid="{00000000-0005-0000-0000-000010000000}"/>
    <cellStyle name="40 % – Zvýraznění3 3" xfId="20" xr:uid="{00000000-0005-0000-0000-000011000000}"/>
    <cellStyle name="40 % – Zvýraznění4 2" xfId="21" xr:uid="{00000000-0005-0000-0000-000012000000}"/>
    <cellStyle name="40 % – Zvýraznění4 3" xfId="22" xr:uid="{00000000-0005-0000-0000-000013000000}"/>
    <cellStyle name="40 % – Zvýraznění5 2" xfId="23" xr:uid="{00000000-0005-0000-0000-000014000000}"/>
    <cellStyle name="40 % – Zvýraznění5 3" xfId="24" xr:uid="{00000000-0005-0000-0000-000015000000}"/>
    <cellStyle name="40 % – Zvýraznění6 2" xfId="25" xr:uid="{00000000-0005-0000-0000-000016000000}"/>
    <cellStyle name="40 % – Zvýraznění6 3" xfId="26" xr:uid="{00000000-0005-0000-0000-000017000000}"/>
    <cellStyle name="60 % – Zvýraznění1 2" xfId="27" xr:uid="{00000000-0005-0000-0000-000018000000}"/>
    <cellStyle name="60 % – Zvýraznění2 2" xfId="28" xr:uid="{00000000-0005-0000-0000-000019000000}"/>
    <cellStyle name="60 % – Zvýraznění3 2" xfId="29" xr:uid="{00000000-0005-0000-0000-00001A000000}"/>
    <cellStyle name="60 % – Zvýraznění4 2" xfId="30" xr:uid="{00000000-0005-0000-0000-00001B000000}"/>
    <cellStyle name="60 % – Zvýraznění5 2" xfId="31" xr:uid="{00000000-0005-0000-0000-00001C000000}"/>
    <cellStyle name="60 % – Zvýraznění6 2" xfId="32" xr:uid="{00000000-0005-0000-0000-00001D000000}"/>
    <cellStyle name="Celkem 2" xfId="33" xr:uid="{00000000-0005-0000-0000-00001E000000}"/>
    <cellStyle name="Celkem 2 2" xfId="64" xr:uid="{B3AFC21F-0EB5-4EDA-8441-9A4D309EB6FF}"/>
    <cellStyle name="Čárka 2" xfId="34" xr:uid="{00000000-0005-0000-0000-00001F000000}"/>
    <cellStyle name="Chybně 2" xfId="35" xr:uid="{00000000-0005-0000-0000-000020000000}"/>
    <cellStyle name="Kontrolní buňka 2" xfId="36" xr:uid="{00000000-0005-0000-0000-000021000000}"/>
    <cellStyle name="Měna" xfId="63" builtinId="4"/>
    <cellStyle name="Měna 2" xfId="70" xr:uid="{0A03D1B3-2F33-41B4-AE59-FDE3E10DDDA0}"/>
    <cellStyle name="Nadpis 1 2" xfId="37" xr:uid="{00000000-0005-0000-0000-000022000000}"/>
    <cellStyle name="Nadpis 2 2" xfId="38" xr:uid="{00000000-0005-0000-0000-000023000000}"/>
    <cellStyle name="Nadpis 3 2" xfId="39" xr:uid="{00000000-0005-0000-0000-000024000000}"/>
    <cellStyle name="Nadpis 3 2 2" xfId="65" xr:uid="{9A4B80B5-DEC4-4F95-A8BA-E327DE208DF7}"/>
    <cellStyle name="Nadpis 4 2" xfId="40" xr:uid="{00000000-0005-0000-0000-000025000000}"/>
    <cellStyle name="Název 2" xfId="41" xr:uid="{00000000-0005-0000-0000-000026000000}"/>
    <cellStyle name="Neutrální 2" xfId="42" xr:uid="{00000000-0005-0000-0000-000027000000}"/>
    <cellStyle name="Normální" xfId="0" builtinId="0"/>
    <cellStyle name="Normální 2" xfId="43" xr:uid="{00000000-0005-0000-0000-000029000000}"/>
    <cellStyle name="Normální 3" xfId="44" xr:uid="{00000000-0005-0000-0000-00002A000000}"/>
    <cellStyle name="normální_Nzaklsor" xfId="2" xr:uid="{00000000-0005-0000-0000-00002B000000}"/>
    <cellStyle name="normální_Zakladni" xfId="1" xr:uid="{00000000-0005-0000-0000-00002C000000}"/>
    <cellStyle name="písmo DEM ceník" xfId="45" xr:uid="{00000000-0005-0000-0000-00002D000000}"/>
    <cellStyle name="Poznámka 2" xfId="46" xr:uid="{00000000-0005-0000-0000-00002E000000}"/>
    <cellStyle name="Poznámka 2 2" xfId="66" xr:uid="{8DFC8E2B-D407-4317-BE63-B365AA6537B9}"/>
    <cellStyle name="Procenta 2" xfId="47" xr:uid="{00000000-0005-0000-0000-00002F000000}"/>
    <cellStyle name="Propojená buňka 2" xfId="48" xr:uid="{00000000-0005-0000-0000-000030000000}"/>
    <cellStyle name="Správně 2" xfId="49" xr:uid="{00000000-0005-0000-0000-000031000000}"/>
    <cellStyle name="Standard 2" xfId="50" xr:uid="{00000000-0005-0000-0000-000032000000}"/>
    <cellStyle name="Styl 1" xfId="51" xr:uid="{00000000-0005-0000-0000-000033000000}"/>
    <cellStyle name="Text upozornění 2" xfId="52" xr:uid="{00000000-0005-0000-0000-000034000000}"/>
    <cellStyle name="Vstup 2" xfId="53" xr:uid="{00000000-0005-0000-0000-000035000000}"/>
    <cellStyle name="Vstup 2 2" xfId="67" xr:uid="{FF0B4DD2-A3FE-4468-983D-CF723C57A845}"/>
    <cellStyle name="Výpočet 2" xfId="54" xr:uid="{00000000-0005-0000-0000-000036000000}"/>
    <cellStyle name="Výpočet 2 2" xfId="68" xr:uid="{24E8BCAB-78F7-49BB-A3AE-BE5DD055BAC4}"/>
    <cellStyle name="Výstup 2" xfId="55" xr:uid="{00000000-0005-0000-0000-000037000000}"/>
    <cellStyle name="Výstup 2 2" xfId="69" xr:uid="{4B409E75-69EE-4DB6-9C5A-286472B1A516}"/>
    <cellStyle name="Vysvětlující text 2" xfId="56" xr:uid="{00000000-0005-0000-0000-000038000000}"/>
    <cellStyle name="Zvýraznění 1 2" xfId="57" xr:uid="{00000000-0005-0000-0000-000039000000}"/>
    <cellStyle name="Zvýraznění 2 2" xfId="58" xr:uid="{00000000-0005-0000-0000-00003A000000}"/>
    <cellStyle name="Zvýraznění 3 2" xfId="59" xr:uid="{00000000-0005-0000-0000-00003B000000}"/>
    <cellStyle name="Zvýraznění 4 2" xfId="60" xr:uid="{00000000-0005-0000-0000-00003C000000}"/>
    <cellStyle name="Zvýraznění 5 2" xfId="61" xr:uid="{00000000-0005-0000-0000-00003D000000}"/>
    <cellStyle name="Zvýraznění 6 2" xfId="62" xr:uid="{00000000-0005-0000-0000-00003E000000}"/>
  </cellStyles>
  <dxfs count="0"/>
  <tableStyles count="0" defaultTableStyle="TableStyleMedium2" defaultPivotStyle="PivotStyleLight16"/>
  <colors>
    <mruColors>
      <color rgb="FFF4382A"/>
      <color rgb="FFFF1E1E"/>
      <color rgb="FFFF1E00"/>
      <color rgb="FFFF3300"/>
      <color rgb="FFFF0000"/>
      <color rgb="FFED8B83"/>
      <color rgb="FFCC3300"/>
      <color rgb="FFFFFFFF"/>
      <color rgb="FF00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114043</xdr:colOff>
      <xdr:row>0</xdr:row>
      <xdr:rowOff>114302</xdr:rowOff>
    </xdr:from>
    <xdr:to>
      <xdr:col>0</xdr:col>
      <xdr:colOff>876301</xdr:colOff>
      <xdr:row>0</xdr:row>
      <xdr:rowOff>529874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EE4212E4-EDEC-CECF-B1FB-FC2F81789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043" y="114302"/>
          <a:ext cx="762258" cy="415572"/>
        </a:xfrm>
        <a:prstGeom prst="rect">
          <a:avLst/>
        </a:prstGeom>
      </xdr:spPr>
    </xdr:pic>
    <xdr:clientData/>
  </xdr:twoCellAnchor>
  <xdr:twoCellAnchor editAs="oneCell">
    <xdr:from>
      <xdr:col>11</xdr:col>
      <xdr:colOff>47625</xdr:colOff>
      <xdr:row>1</xdr:row>
      <xdr:rowOff>28574</xdr:rowOff>
    </xdr:from>
    <xdr:to>
      <xdr:col>12</xdr:col>
      <xdr:colOff>176330</xdr:colOff>
      <xdr:row>2</xdr:row>
      <xdr:rowOff>237410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1B96563A-D3FF-EAD7-0C8D-3B45B8CD23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5956" b="4360"/>
        <a:stretch>
          <a:fillRect/>
        </a:stretch>
      </xdr:blipFill>
      <xdr:spPr>
        <a:xfrm>
          <a:off x="10353675" y="657224"/>
          <a:ext cx="509705" cy="4183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114300</xdr:rowOff>
    </xdr:from>
    <xdr:to>
      <xdr:col>0</xdr:col>
      <xdr:colOff>895608</xdr:colOff>
      <xdr:row>0</xdr:row>
      <xdr:rowOff>529872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8FD3C3E-F074-4C21-8FCC-E577DD018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14300"/>
          <a:ext cx="762258" cy="415572"/>
        </a:xfrm>
        <a:prstGeom prst="rect">
          <a:avLst/>
        </a:prstGeom>
      </xdr:spPr>
    </xdr:pic>
    <xdr:clientData/>
  </xdr:twoCellAnchor>
  <xdr:twoCellAnchor editAs="oneCell">
    <xdr:from>
      <xdr:col>10</xdr:col>
      <xdr:colOff>133351</xdr:colOff>
      <xdr:row>1</xdr:row>
      <xdr:rowOff>38101</xdr:rowOff>
    </xdr:from>
    <xdr:to>
      <xdr:col>11</xdr:col>
      <xdr:colOff>127800</xdr:colOff>
      <xdr:row>2</xdr:row>
      <xdr:rowOff>200026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C3F50149-BD02-415D-BFB3-B07C1535C4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496" t="5956" r="6696" b="4360"/>
        <a:stretch>
          <a:fillRect/>
        </a:stretch>
      </xdr:blipFill>
      <xdr:spPr>
        <a:xfrm>
          <a:off x="9677401" y="666751"/>
          <a:ext cx="423074" cy="400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95250</xdr:rowOff>
    </xdr:from>
    <xdr:to>
      <xdr:col>1</xdr:col>
      <xdr:colOff>258</xdr:colOff>
      <xdr:row>0</xdr:row>
      <xdr:rowOff>510822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40A88C87-5B65-402F-AFA3-711335EBC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95250"/>
          <a:ext cx="762258" cy="415572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95250</xdr:colOff>
      <xdr:row>1</xdr:row>
      <xdr:rowOff>28575</xdr:rowOff>
    </xdr:from>
    <xdr:to>
      <xdr:col>12</xdr:col>
      <xdr:colOff>152400</xdr:colOff>
      <xdr:row>2</xdr:row>
      <xdr:rowOff>185227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B92C9B1-0F13-AFA0-CE85-DCE5A5D4A8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404" r="6404"/>
        <a:stretch>
          <a:fillRect/>
        </a:stretch>
      </xdr:blipFill>
      <xdr:spPr>
        <a:xfrm>
          <a:off x="10925175" y="638175"/>
          <a:ext cx="466725" cy="4614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95250</xdr:rowOff>
    </xdr:from>
    <xdr:to>
      <xdr:col>1</xdr:col>
      <xdr:colOff>258</xdr:colOff>
      <xdr:row>0</xdr:row>
      <xdr:rowOff>510822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F1F20DDE-6296-4DA8-B765-8147869A2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95250"/>
          <a:ext cx="762258" cy="415572"/>
        </a:xfrm>
        <a:prstGeom prst="rect">
          <a:avLst/>
        </a:prstGeom>
      </xdr:spPr>
    </xdr:pic>
    <xdr:clientData/>
  </xdr:twoCellAnchor>
  <xdr:twoCellAnchor editAs="oneCell">
    <xdr:from>
      <xdr:col>10</xdr:col>
      <xdr:colOff>209551</xdr:colOff>
      <xdr:row>1</xdr:row>
      <xdr:rowOff>28470</xdr:rowOff>
    </xdr:from>
    <xdr:to>
      <xdr:col>11</xdr:col>
      <xdr:colOff>161925</xdr:colOff>
      <xdr:row>2</xdr:row>
      <xdr:rowOff>222790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57C86D6C-DBA5-4951-AA78-134FC7EA36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404" r="6404"/>
        <a:stretch>
          <a:fillRect/>
        </a:stretch>
      </xdr:blipFill>
      <xdr:spPr>
        <a:xfrm>
          <a:off x="10725151" y="638070"/>
          <a:ext cx="504824" cy="4991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114043</xdr:colOff>
      <xdr:row>0</xdr:row>
      <xdr:rowOff>114302</xdr:rowOff>
    </xdr:from>
    <xdr:to>
      <xdr:col>0</xdr:col>
      <xdr:colOff>876301</xdr:colOff>
      <xdr:row>0</xdr:row>
      <xdr:rowOff>529874</xdr:rowOff>
    </xdr:to>
    <xdr:pic>
      <xdr:nvPicPr>
        <xdr:cNvPr id="2" name="Obrázek 1" hidden="1">
          <a:extLst>
            <a:ext uri="{FF2B5EF4-FFF2-40B4-BE49-F238E27FC236}">
              <a16:creationId xmlns:a16="http://schemas.microsoft.com/office/drawing/2014/main" id="{F71BFAB1-F574-4272-9537-DD716CF9C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043" y="114302"/>
          <a:ext cx="762258" cy="4155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104775</xdr:rowOff>
    </xdr:from>
    <xdr:to>
      <xdr:col>0</xdr:col>
      <xdr:colOff>895608</xdr:colOff>
      <xdr:row>0</xdr:row>
      <xdr:rowOff>520347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F3E5C7F0-8EE1-4DF6-821F-BDD8033DC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04775"/>
          <a:ext cx="762258" cy="4155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32"/>
  <sheetViews>
    <sheetView zoomScaleNormal="100" zoomScaleSheetLayoutView="80" workbookViewId="0">
      <pane ySplit="3" topLeftCell="A4" activePane="bottomLeft" state="frozen"/>
      <selection activeCell="B22" sqref="B22"/>
      <selection pane="bottomLeft" activeCell="B42" sqref="B42"/>
    </sheetView>
  </sheetViews>
  <sheetFormatPr defaultRowHeight="14.4" x14ac:dyDescent="0.3"/>
  <cols>
    <col min="1" max="1" width="14.6640625" customWidth="1"/>
    <col min="2" max="2" width="43" style="7" customWidth="1"/>
    <col min="3" max="3" width="15" bestFit="1" customWidth="1"/>
    <col min="4" max="4" width="4.6640625" customWidth="1"/>
    <col min="5" max="5" width="7.44140625" customWidth="1"/>
    <col min="6" max="6" width="7" customWidth="1"/>
    <col min="7" max="7" width="9" bestFit="1" customWidth="1"/>
    <col min="8" max="8" width="7.88671875" bestFit="1" customWidth="1"/>
    <col min="9" max="9" width="6.44140625" customWidth="1"/>
    <col min="10" max="10" width="13.33203125" style="6" bestFit="1" customWidth="1"/>
    <col min="11" max="11" width="13.5546875" style="6" customWidth="1"/>
    <col min="12" max="12" width="5.6640625" style="339" customWidth="1"/>
    <col min="13" max="13" width="3.44140625" style="548" customWidth="1"/>
  </cols>
  <sheetData>
    <row r="1" spans="1:13" ht="49.5" customHeight="1" thickBot="1" x14ac:dyDescent="0.35">
      <c r="A1" s="742" t="s">
        <v>2017</v>
      </c>
      <c r="B1" s="743"/>
      <c r="C1" s="743"/>
      <c r="D1" s="743"/>
      <c r="E1" s="743"/>
      <c r="F1" s="743"/>
      <c r="G1" s="743"/>
      <c r="H1" s="743"/>
      <c r="I1" s="743"/>
      <c r="J1" s="743"/>
      <c r="K1" s="744"/>
      <c r="L1" s="337"/>
    </row>
    <row r="2" spans="1:13" ht="16.5" customHeight="1" x14ac:dyDescent="0.3">
      <c r="A2" s="737" t="s">
        <v>1977</v>
      </c>
      <c r="B2" s="745" t="s">
        <v>1978</v>
      </c>
      <c r="C2" s="745" t="s">
        <v>147</v>
      </c>
      <c r="D2" s="745" t="s">
        <v>2040</v>
      </c>
      <c r="E2" s="745" t="s">
        <v>148</v>
      </c>
      <c r="F2" s="745" t="s">
        <v>149</v>
      </c>
      <c r="G2" s="747" t="s">
        <v>0</v>
      </c>
      <c r="H2" s="749" t="s">
        <v>1767</v>
      </c>
      <c r="I2" s="749" t="s">
        <v>1976</v>
      </c>
      <c r="J2" s="745" t="s">
        <v>150</v>
      </c>
      <c r="K2" s="752" t="s">
        <v>2090</v>
      </c>
      <c r="L2" s="754"/>
      <c r="M2" s="755"/>
    </row>
    <row r="3" spans="1:13" ht="20.25" customHeight="1" thickBot="1" x14ac:dyDescent="0.35">
      <c r="A3" s="738"/>
      <c r="B3" s="751"/>
      <c r="C3" s="746"/>
      <c r="D3" s="746"/>
      <c r="E3" s="746"/>
      <c r="F3" s="746"/>
      <c r="G3" s="748"/>
      <c r="H3" s="750"/>
      <c r="I3" s="750"/>
      <c r="J3" s="746"/>
      <c r="K3" s="753"/>
      <c r="L3" s="756"/>
      <c r="M3" s="757"/>
    </row>
    <row r="4" spans="1:13" ht="15" customHeight="1" x14ac:dyDescent="0.3">
      <c r="A4" s="267" t="s">
        <v>151</v>
      </c>
      <c r="B4" s="268" t="s">
        <v>152</v>
      </c>
      <c r="C4" s="293" t="s">
        <v>153</v>
      </c>
      <c r="D4" s="12" t="s">
        <v>1</v>
      </c>
      <c r="E4" s="12">
        <v>160</v>
      </c>
      <c r="F4" s="12">
        <v>4</v>
      </c>
      <c r="G4" s="13">
        <v>9.5000000000000001E-2</v>
      </c>
      <c r="H4" s="15" t="s">
        <v>154</v>
      </c>
      <c r="I4" s="15" t="s">
        <v>1766</v>
      </c>
      <c r="J4" s="275">
        <v>37.31</v>
      </c>
      <c r="K4" s="523">
        <f>J4-(J4*VLOOKUP(H4,'Slevové skupiny'!$B$4:$C$7,2,0))</f>
        <v>37.31</v>
      </c>
      <c r="L4" s="739" t="s">
        <v>1723</v>
      </c>
      <c r="M4" s="734" t="str">
        <f>VLOOKUP(H4,'Slevové skupiny'!$B$4:$D$7,3,0)</f>
        <v>Sleva 0 %</v>
      </c>
    </row>
    <row r="5" spans="1:13" ht="15" customHeight="1" x14ac:dyDescent="0.3">
      <c r="A5" s="180" t="s">
        <v>155</v>
      </c>
      <c r="B5" s="219" t="s">
        <v>156</v>
      </c>
      <c r="C5" s="295" t="s">
        <v>157</v>
      </c>
      <c r="D5" s="16" t="s">
        <v>1</v>
      </c>
      <c r="E5" s="16">
        <v>100</v>
      </c>
      <c r="F5" s="16">
        <v>4</v>
      </c>
      <c r="G5" s="17">
        <v>0.127</v>
      </c>
      <c r="H5" s="18" t="s">
        <v>154</v>
      </c>
      <c r="I5" s="18" t="s">
        <v>1766</v>
      </c>
      <c r="J5" s="26">
        <v>48.81</v>
      </c>
      <c r="K5" s="524">
        <f>J5-(J5*VLOOKUP(H5,'Slevové skupiny'!$B$4:$C$7,2,0))</f>
        <v>48.81</v>
      </c>
      <c r="L5" s="740"/>
      <c r="M5" s="735"/>
    </row>
    <row r="6" spans="1:13" ht="15" customHeight="1" x14ac:dyDescent="0.3">
      <c r="A6" s="180" t="s">
        <v>158</v>
      </c>
      <c r="B6" s="219" t="s">
        <v>159</v>
      </c>
      <c r="C6" s="295" t="s">
        <v>160</v>
      </c>
      <c r="D6" s="16" t="s">
        <v>1</v>
      </c>
      <c r="E6" s="16">
        <v>60</v>
      </c>
      <c r="F6" s="16">
        <v>4</v>
      </c>
      <c r="G6" s="17">
        <v>0.191</v>
      </c>
      <c r="H6" s="18" t="s">
        <v>154</v>
      </c>
      <c r="I6" s="18" t="s">
        <v>1766</v>
      </c>
      <c r="J6" s="26">
        <v>78.680000000000007</v>
      </c>
      <c r="K6" s="524">
        <f>J6-(J6*VLOOKUP(H6,'Slevové skupiny'!$B$4:$C$7,2,0))</f>
        <v>78.680000000000007</v>
      </c>
      <c r="L6" s="740"/>
      <c r="M6" s="735"/>
    </row>
    <row r="7" spans="1:13" ht="15" customHeight="1" x14ac:dyDescent="0.3">
      <c r="A7" s="180" t="s">
        <v>161</v>
      </c>
      <c r="B7" s="219" t="s">
        <v>162</v>
      </c>
      <c r="C7" s="295" t="s">
        <v>163</v>
      </c>
      <c r="D7" s="16" t="s">
        <v>1</v>
      </c>
      <c r="E7" s="16">
        <v>40</v>
      </c>
      <c r="F7" s="16">
        <v>4</v>
      </c>
      <c r="G7" s="17">
        <v>0.29799999999999999</v>
      </c>
      <c r="H7" s="18" t="s">
        <v>154</v>
      </c>
      <c r="I7" s="18" t="s">
        <v>1766</v>
      </c>
      <c r="J7" s="26">
        <v>132.41999999999999</v>
      </c>
      <c r="K7" s="524">
        <f>J7-(J7*VLOOKUP(H7,'Slevové skupiny'!$B$4:$C$7,2,0))</f>
        <v>132.41999999999999</v>
      </c>
      <c r="L7" s="740"/>
      <c r="M7" s="735"/>
    </row>
    <row r="8" spans="1:13" x14ac:dyDescent="0.3">
      <c r="A8" s="180" t="s">
        <v>164</v>
      </c>
      <c r="B8" s="219" t="s">
        <v>165</v>
      </c>
      <c r="C8" s="295" t="s">
        <v>166</v>
      </c>
      <c r="D8" s="16" t="s">
        <v>1</v>
      </c>
      <c r="E8" s="16">
        <v>24</v>
      </c>
      <c r="F8" s="16">
        <v>4</v>
      </c>
      <c r="G8" s="17">
        <v>0.41199999999999998</v>
      </c>
      <c r="H8" s="18" t="s">
        <v>154</v>
      </c>
      <c r="I8" s="18" t="s">
        <v>1766</v>
      </c>
      <c r="J8" s="26">
        <v>166.09</v>
      </c>
      <c r="K8" s="524">
        <f>J8-(J8*VLOOKUP(H8,'Slevové skupiny'!$B$4:$C$7,2,0))</f>
        <v>166.09</v>
      </c>
      <c r="L8" s="740"/>
      <c r="M8" s="735"/>
    </row>
    <row r="9" spans="1:13" x14ac:dyDescent="0.3">
      <c r="A9" s="180" t="s">
        <v>167</v>
      </c>
      <c r="B9" s="219" t="s">
        <v>168</v>
      </c>
      <c r="C9" s="295" t="s">
        <v>169</v>
      </c>
      <c r="D9" s="16" t="s">
        <v>1</v>
      </c>
      <c r="E9" s="16">
        <v>16</v>
      </c>
      <c r="F9" s="16">
        <v>4</v>
      </c>
      <c r="G9" s="17">
        <v>0.63800000000000001</v>
      </c>
      <c r="H9" s="18" t="s">
        <v>154</v>
      </c>
      <c r="I9" s="18" t="s">
        <v>1766</v>
      </c>
      <c r="J9" s="26">
        <v>248.08</v>
      </c>
      <c r="K9" s="524">
        <f>J9-(J9*VLOOKUP(H9,'Slevové skupiny'!$B$4:$C$7,2,0))</f>
        <v>248.08</v>
      </c>
      <c r="L9" s="740"/>
      <c r="M9" s="735"/>
    </row>
    <row r="10" spans="1:13" x14ac:dyDescent="0.3">
      <c r="A10" s="180" t="s">
        <v>170</v>
      </c>
      <c r="B10" s="219" t="s">
        <v>171</v>
      </c>
      <c r="C10" s="295" t="s">
        <v>172</v>
      </c>
      <c r="D10" s="16" t="s">
        <v>1</v>
      </c>
      <c r="E10" s="16">
        <v>12</v>
      </c>
      <c r="F10" s="16">
        <v>4</v>
      </c>
      <c r="G10" s="17">
        <v>1.01</v>
      </c>
      <c r="H10" s="18" t="s">
        <v>154</v>
      </c>
      <c r="I10" s="18" t="s">
        <v>1766</v>
      </c>
      <c r="J10" s="26">
        <v>401.88</v>
      </c>
      <c r="K10" s="524">
        <f>J10-(J10*VLOOKUP(H10,'Slevové skupiny'!$B$4:$C$7,2,0))</f>
        <v>401.88</v>
      </c>
      <c r="L10" s="740"/>
      <c r="M10" s="735"/>
    </row>
    <row r="11" spans="1:13" x14ac:dyDescent="0.3">
      <c r="A11" s="180" t="s">
        <v>173</v>
      </c>
      <c r="B11" s="219" t="s">
        <v>174</v>
      </c>
      <c r="C11" s="295" t="s">
        <v>175</v>
      </c>
      <c r="D11" s="16" t="s">
        <v>1</v>
      </c>
      <c r="E11" s="16">
        <v>8</v>
      </c>
      <c r="F11" s="16">
        <v>4</v>
      </c>
      <c r="G11" s="17">
        <v>1.41</v>
      </c>
      <c r="H11" s="18" t="s">
        <v>154</v>
      </c>
      <c r="I11" s="18" t="s">
        <v>1766</v>
      </c>
      <c r="J11" s="26">
        <v>606.83000000000004</v>
      </c>
      <c r="K11" s="524">
        <f>J11-(J11*VLOOKUP(H11,'Slevové skupiny'!$B$4:$C$7,2,0))</f>
        <v>606.83000000000004</v>
      </c>
      <c r="L11" s="740"/>
      <c r="M11" s="735"/>
    </row>
    <row r="12" spans="1:13" x14ac:dyDescent="0.3">
      <c r="A12" s="180" t="s">
        <v>176</v>
      </c>
      <c r="B12" s="219" t="s">
        <v>177</v>
      </c>
      <c r="C12" s="295" t="s">
        <v>178</v>
      </c>
      <c r="D12" s="16" t="s">
        <v>1</v>
      </c>
      <c r="E12" s="16">
        <v>4</v>
      </c>
      <c r="F12" s="16">
        <v>4</v>
      </c>
      <c r="G12" s="17">
        <v>2.0299999999999998</v>
      </c>
      <c r="H12" s="18" t="s">
        <v>154</v>
      </c>
      <c r="I12" s="18" t="s">
        <v>1766</v>
      </c>
      <c r="J12" s="26">
        <v>1057.75</v>
      </c>
      <c r="K12" s="524">
        <f>J12-(J12*VLOOKUP(H12,'Slevové skupiny'!$B$4:$C$7,2,0))</f>
        <v>1057.75</v>
      </c>
      <c r="L12" s="740"/>
      <c r="M12" s="735"/>
    </row>
    <row r="13" spans="1:13" ht="15" thickBot="1" x14ac:dyDescent="0.35">
      <c r="A13" s="181" t="s">
        <v>179</v>
      </c>
      <c r="B13" s="220" t="s">
        <v>180</v>
      </c>
      <c r="C13" s="294" t="s">
        <v>181</v>
      </c>
      <c r="D13" s="20" t="s">
        <v>1</v>
      </c>
      <c r="E13" s="20">
        <v>4</v>
      </c>
      <c r="F13" s="20">
        <v>4</v>
      </c>
      <c r="G13" s="21">
        <v>3.01</v>
      </c>
      <c r="H13" s="23" t="s">
        <v>154</v>
      </c>
      <c r="I13" s="23" t="s">
        <v>1766</v>
      </c>
      <c r="J13" s="274">
        <v>1615.21</v>
      </c>
      <c r="K13" s="525">
        <f>J13-(J13*VLOOKUP(H13,'Slevové skupiny'!$B$4:$C$7,2,0))</f>
        <v>1615.21</v>
      </c>
      <c r="L13" s="740"/>
      <c r="M13" s="735"/>
    </row>
    <row r="14" spans="1:13" x14ac:dyDescent="0.3">
      <c r="A14" s="182" t="s">
        <v>185</v>
      </c>
      <c r="B14" s="221" t="s">
        <v>186</v>
      </c>
      <c r="C14" s="289" t="s">
        <v>157</v>
      </c>
      <c r="D14" s="115" t="s">
        <v>1</v>
      </c>
      <c r="E14" s="115">
        <v>75</v>
      </c>
      <c r="F14" s="115">
        <v>3</v>
      </c>
      <c r="G14" s="320">
        <v>0.14499999999999999</v>
      </c>
      <c r="H14" s="116" t="s">
        <v>154</v>
      </c>
      <c r="I14" s="116" t="s">
        <v>1766</v>
      </c>
      <c r="J14" s="117">
        <v>49.42</v>
      </c>
      <c r="K14" s="526">
        <f>J14-(J14*VLOOKUP(H14,'Slevové skupiny'!$B$4:$C$7,2,0))</f>
        <v>49.42</v>
      </c>
      <c r="L14" s="740"/>
      <c r="M14" s="735"/>
    </row>
    <row r="15" spans="1:13" x14ac:dyDescent="0.3">
      <c r="A15" s="183" t="s">
        <v>187</v>
      </c>
      <c r="B15" s="222" t="s">
        <v>188</v>
      </c>
      <c r="C15" s="290" t="s">
        <v>160</v>
      </c>
      <c r="D15" s="104" t="s">
        <v>1</v>
      </c>
      <c r="E15" s="104">
        <v>45</v>
      </c>
      <c r="F15" s="104">
        <v>3</v>
      </c>
      <c r="G15" s="105">
        <v>0.20599999999999999</v>
      </c>
      <c r="H15" s="107" t="s">
        <v>154</v>
      </c>
      <c r="I15" s="107" t="s">
        <v>1766</v>
      </c>
      <c r="J15" s="108">
        <v>79.67</v>
      </c>
      <c r="K15" s="527">
        <f>J15-(J15*VLOOKUP(H15,'Slevové skupiny'!$B$4:$C$7,2,0))</f>
        <v>79.67</v>
      </c>
      <c r="L15" s="740"/>
      <c r="M15" s="735"/>
    </row>
    <row r="16" spans="1:13" x14ac:dyDescent="0.3">
      <c r="A16" s="183" t="s">
        <v>189</v>
      </c>
      <c r="B16" s="222" t="s">
        <v>190</v>
      </c>
      <c r="C16" s="290" t="s">
        <v>163</v>
      </c>
      <c r="D16" s="104" t="s">
        <v>1</v>
      </c>
      <c r="E16" s="104">
        <v>30</v>
      </c>
      <c r="F16" s="104">
        <v>3</v>
      </c>
      <c r="G16" s="105">
        <v>0.29799999999999999</v>
      </c>
      <c r="H16" s="107" t="s">
        <v>154</v>
      </c>
      <c r="I16" s="107" t="s">
        <v>1766</v>
      </c>
      <c r="J16" s="108">
        <v>134.08000000000001</v>
      </c>
      <c r="K16" s="527">
        <f>J16-(J16*VLOOKUP(H16,'Slevové skupiny'!$B$4:$C$7,2,0))</f>
        <v>134.08000000000001</v>
      </c>
      <c r="L16" s="740"/>
      <c r="M16" s="735"/>
    </row>
    <row r="17" spans="1:13" x14ac:dyDescent="0.3">
      <c r="A17" s="183" t="s">
        <v>191</v>
      </c>
      <c r="B17" s="222" t="s">
        <v>192</v>
      </c>
      <c r="C17" s="290" t="s">
        <v>166</v>
      </c>
      <c r="D17" s="104" t="s">
        <v>1</v>
      </c>
      <c r="E17" s="104">
        <v>18</v>
      </c>
      <c r="F17" s="104">
        <v>3</v>
      </c>
      <c r="G17" s="105">
        <v>0.439</v>
      </c>
      <c r="H17" s="107" t="s">
        <v>154</v>
      </c>
      <c r="I17" s="107" t="s">
        <v>1766</v>
      </c>
      <c r="J17" s="108">
        <v>166.72</v>
      </c>
      <c r="K17" s="527">
        <f>J17-(J17*VLOOKUP(H17,'Slevové skupiny'!$B$4:$C$7,2,0))</f>
        <v>166.72</v>
      </c>
      <c r="L17" s="740"/>
      <c r="M17" s="735"/>
    </row>
    <row r="18" spans="1:13" x14ac:dyDescent="0.3">
      <c r="A18" s="183" t="s">
        <v>193</v>
      </c>
      <c r="B18" s="223" t="s">
        <v>194</v>
      </c>
      <c r="C18" s="315" t="s">
        <v>169</v>
      </c>
      <c r="D18" s="104" t="s">
        <v>1</v>
      </c>
      <c r="E18" s="104">
        <v>12</v>
      </c>
      <c r="F18" s="104">
        <v>3</v>
      </c>
      <c r="G18" s="109">
        <v>0.66300000000000003</v>
      </c>
      <c r="H18" s="107" t="s">
        <v>154</v>
      </c>
      <c r="I18" s="107" t="s">
        <v>1766</v>
      </c>
      <c r="J18" s="108">
        <v>249.03</v>
      </c>
      <c r="K18" s="527">
        <f>J18-(J18*VLOOKUP(H18,'Slevové skupiny'!$B$4:$C$7,2,0))</f>
        <v>249.03</v>
      </c>
      <c r="L18" s="740"/>
      <c r="M18" s="735"/>
    </row>
    <row r="19" spans="1:13" ht="15" thickBot="1" x14ac:dyDescent="0.35">
      <c r="A19" s="184" t="s">
        <v>195</v>
      </c>
      <c r="B19" s="224" t="s">
        <v>196</v>
      </c>
      <c r="C19" s="316" t="s">
        <v>172</v>
      </c>
      <c r="D19" s="125" t="s">
        <v>1</v>
      </c>
      <c r="E19" s="125">
        <v>9</v>
      </c>
      <c r="F19" s="125">
        <v>3</v>
      </c>
      <c r="G19" s="120">
        <v>1.1319999999999999</v>
      </c>
      <c r="H19" s="122" t="s">
        <v>154</v>
      </c>
      <c r="I19" s="122" t="s">
        <v>1766</v>
      </c>
      <c r="J19" s="123">
        <v>403.41</v>
      </c>
      <c r="K19" s="528">
        <f>J19-(J19*VLOOKUP(H19,'Slevové skupiny'!$B$4:$C$7,2,0))</f>
        <v>403.41</v>
      </c>
      <c r="L19" s="741"/>
      <c r="M19" s="736"/>
    </row>
    <row r="20" spans="1:13" ht="15" customHeight="1" x14ac:dyDescent="0.3">
      <c r="A20" s="179" t="s">
        <v>197</v>
      </c>
      <c r="B20" s="225" t="s">
        <v>198</v>
      </c>
      <c r="C20" s="317" t="s">
        <v>199</v>
      </c>
      <c r="D20" s="12" t="s">
        <v>1</v>
      </c>
      <c r="E20" s="12">
        <v>100</v>
      </c>
      <c r="F20" s="12">
        <v>4</v>
      </c>
      <c r="G20" s="31">
        <v>0.14799999999999999</v>
      </c>
      <c r="H20" s="15" t="s">
        <v>154</v>
      </c>
      <c r="I20" s="15" t="s">
        <v>1766</v>
      </c>
      <c r="J20" s="275">
        <v>51.32</v>
      </c>
      <c r="K20" s="523">
        <f>J20-(J20*VLOOKUP(H20,'Slevové skupiny'!$B$4:$C$7,2,0))</f>
        <v>51.32</v>
      </c>
      <c r="L20" s="739" t="s">
        <v>1724</v>
      </c>
      <c r="M20" s="734" t="str">
        <f>VLOOKUP(H20,'Slevové skupiny'!$B$4:$D$7,3,0)</f>
        <v>Sleva 0 %</v>
      </c>
    </row>
    <row r="21" spans="1:13" x14ac:dyDescent="0.3">
      <c r="A21" s="180" t="s">
        <v>200</v>
      </c>
      <c r="B21" s="226" t="s">
        <v>201</v>
      </c>
      <c r="C21" s="318" t="s">
        <v>202</v>
      </c>
      <c r="D21" s="16" t="s">
        <v>1</v>
      </c>
      <c r="E21" s="16">
        <v>60</v>
      </c>
      <c r="F21" s="16">
        <v>4</v>
      </c>
      <c r="G21" s="27">
        <v>0.23</v>
      </c>
      <c r="H21" s="18" t="s">
        <v>154</v>
      </c>
      <c r="I21" s="18" t="s">
        <v>1766</v>
      </c>
      <c r="J21" s="26">
        <v>80.489999999999995</v>
      </c>
      <c r="K21" s="524">
        <f>J21-(J21*VLOOKUP(H21,'Slevové skupiny'!$B$4:$C$7,2,0))</f>
        <v>80.489999999999995</v>
      </c>
      <c r="L21" s="740"/>
      <c r="M21" s="735"/>
    </row>
    <row r="22" spans="1:13" x14ac:dyDescent="0.3">
      <c r="A22" s="180" t="s">
        <v>203</v>
      </c>
      <c r="B22" s="226" t="s">
        <v>204</v>
      </c>
      <c r="C22" s="318" t="s">
        <v>205</v>
      </c>
      <c r="D22" s="16" t="s">
        <v>1</v>
      </c>
      <c r="E22" s="16">
        <v>40</v>
      </c>
      <c r="F22" s="16">
        <v>4</v>
      </c>
      <c r="G22" s="27">
        <v>0.37</v>
      </c>
      <c r="H22" s="18" t="s">
        <v>154</v>
      </c>
      <c r="I22" s="18" t="s">
        <v>1766</v>
      </c>
      <c r="J22" s="26">
        <v>133.4</v>
      </c>
      <c r="K22" s="524">
        <f>J22-(J22*VLOOKUP(H22,'Slevové skupiny'!$B$4:$C$7,2,0))</f>
        <v>133.4</v>
      </c>
      <c r="L22" s="740"/>
      <c r="M22" s="735"/>
    </row>
    <row r="23" spans="1:13" x14ac:dyDescent="0.3">
      <c r="A23" s="180" t="s">
        <v>206</v>
      </c>
      <c r="B23" s="226" t="s">
        <v>207</v>
      </c>
      <c r="C23" s="318" t="s">
        <v>208</v>
      </c>
      <c r="D23" s="16" t="s">
        <v>1</v>
      </c>
      <c r="E23" s="16">
        <v>24</v>
      </c>
      <c r="F23" s="16">
        <v>4</v>
      </c>
      <c r="G23" s="27">
        <v>0.57499999999999996</v>
      </c>
      <c r="H23" s="18" t="s">
        <v>154</v>
      </c>
      <c r="I23" s="18" t="s">
        <v>1766</v>
      </c>
      <c r="J23" s="26">
        <v>191.04</v>
      </c>
      <c r="K23" s="524">
        <f>J23-(J23*VLOOKUP(H23,'Slevové skupiny'!$B$4:$C$7,2,0))</f>
        <v>191.04</v>
      </c>
      <c r="L23" s="740"/>
      <c r="M23" s="735"/>
    </row>
    <row r="24" spans="1:13" x14ac:dyDescent="0.3">
      <c r="A24" s="180" t="s">
        <v>209</v>
      </c>
      <c r="B24" s="226" t="s">
        <v>210</v>
      </c>
      <c r="C24" s="318" t="s">
        <v>211</v>
      </c>
      <c r="D24" s="16" t="s">
        <v>1</v>
      </c>
      <c r="E24" s="16">
        <v>16</v>
      </c>
      <c r="F24" s="16">
        <v>4</v>
      </c>
      <c r="G24" s="27">
        <v>0.89600000000000002</v>
      </c>
      <c r="H24" s="18" t="s">
        <v>154</v>
      </c>
      <c r="I24" s="18" t="s">
        <v>1766</v>
      </c>
      <c r="J24" s="26">
        <v>318.8</v>
      </c>
      <c r="K24" s="524">
        <f>J24-(J24*VLOOKUP(H24,'Slevové skupiny'!$B$4:$C$7,2,0))</f>
        <v>318.8</v>
      </c>
      <c r="L24" s="740"/>
      <c r="M24" s="735"/>
    </row>
    <row r="25" spans="1:13" x14ac:dyDescent="0.3">
      <c r="A25" s="180" t="s">
        <v>212</v>
      </c>
      <c r="B25" s="226" t="s">
        <v>213</v>
      </c>
      <c r="C25" s="318" t="s">
        <v>214</v>
      </c>
      <c r="D25" s="16" t="s">
        <v>1</v>
      </c>
      <c r="E25" s="16">
        <v>12</v>
      </c>
      <c r="F25" s="16">
        <v>4</v>
      </c>
      <c r="G25" s="27">
        <v>1.41</v>
      </c>
      <c r="H25" s="18" t="s">
        <v>154</v>
      </c>
      <c r="I25" s="18" t="s">
        <v>1766</v>
      </c>
      <c r="J25" s="26">
        <v>493.5</v>
      </c>
      <c r="K25" s="524">
        <f>J25-(J25*VLOOKUP(H25,'Slevové skupiny'!$B$4:$C$7,2,0))</f>
        <v>493.5</v>
      </c>
      <c r="L25" s="740"/>
      <c r="M25" s="735"/>
    </row>
    <row r="26" spans="1:13" x14ac:dyDescent="0.3">
      <c r="A26" s="180" t="s">
        <v>215</v>
      </c>
      <c r="B26" s="226" t="s">
        <v>216</v>
      </c>
      <c r="C26" s="318" t="s">
        <v>217</v>
      </c>
      <c r="D26" s="16" t="s">
        <v>1</v>
      </c>
      <c r="E26" s="16">
        <v>8</v>
      </c>
      <c r="F26" s="16">
        <v>4</v>
      </c>
      <c r="G26" s="27">
        <v>2.0099999999999998</v>
      </c>
      <c r="H26" s="18" t="s">
        <v>154</v>
      </c>
      <c r="I26" s="18" t="s">
        <v>1766</v>
      </c>
      <c r="J26" s="26">
        <v>864.25</v>
      </c>
      <c r="K26" s="524">
        <f>J26-(J26*VLOOKUP(H26,'Slevové skupiny'!$B$4:$C$7,2,0))</f>
        <v>864.25</v>
      </c>
      <c r="L26" s="740"/>
      <c r="M26" s="735"/>
    </row>
    <row r="27" spans="1:13" x14ac:dyDescent="0.3">
      <c r="A27" s="180" t="s">
        <v>218</v>
      </c>
      <c r="B27" s="226" t="s">
        <v>219</v>
      </c>
      <c r="C27" s="318" t="s">
        <v>220</v>
      </c>
      <c r="D27" s="16" t="s">
        <v>1</v>
      </c>
      <c r="E27" s="16">
        <v>4</v>
      </c>
      <c r="F27" s="16">
        <v>4</v>
      </c>
      <c r="G27" s="27">
        <v>2.87</v>
      </c>
      <c r="H27" s="18" t="s">
        <v>154</v>
      </c>
      <c r="I27" s="18" t="s">
        <v>1766</v>
      </c>
      <c r="J27" s="26">
        <v>1296.93</v>
      </c>
      <c r="K27" s="524">
        <f>J27-(J27*VLOOKUP(H27,'Slevové skupiny'!$B$4:$C$7,2,0))</f>
        <v>1296.93</v>
      </c>
      <c r="L27" s="740"/>
      <c r="M27" s="735"/>
    </row>
    <row r="28" spans="1:13" x14ac:dyDescent="0.3">
      <c r="A28" s="180" t="s">
        <v>221</v>
      </c>
      <c r="B28" s="226" t="s">
        <v>222</v>
      </c>
      <c r="C28" s="318" t="s">
        <v>223</v>
      </c>
      <c r="D28" s="16" t="s">
        <v>1</v>
      </c>
      <c r="E28" s="16">
        <v>4</v>
      </c>
      <c r="F28" s="16">
        <v>4</v>
      </c>
      <c r="G28" s="27">
        <v>4.3</v>
      </c>
      <c r="H28" s="18" t="s">
        <v>154</v>
      </c>
      <c r="I28" s="18" t="s">
        <v>1766</v>
      </c>
      <c r="J28" s="26">
        <v>1907.96</v>
      </c>
      <c r="K28" s="524">
        <f>J28-(J28*VLOOKUP(H28,'Slevové skupiny'!$B$4:$C$7,2,0))</f>
        <v>1907.96</v>
      </c>
      <c r="L28" s="740"/>
      <c r="M28" s="735"/>
    </row>
    <row r="29" spans="1:13" ht="15" thickBot="1" x14ac:dyDescent="0.35">
      <c r="A29" s="181" t="s">
        <v>224</v>
      </c>
      <c r="B29" s="227" t="s">
        <v>225</v>
      </c>
      <c r="C29" s="319" t="s">
        <v>226</v>
      </c>
      <c r="D29" s="20" t="s">
        <v>1</v>
      </c>
      <c r="E29" s="20">
        <v>4</v>
      </c>
      <c r="F29" s="20">
        <v>4</v>
      </c>
      <c r="G29" s="32">
        <v>5.53</v>
      </c>
      <c r="H29" s="23" t="s">
        <v>154</v>
      </c>
      <c r="I29" s="23" t="s">
        <v>1766</v>
      </c>
      <c r="J29" s="274">
        <v>2372.06</v>
      </c>
      <c r="K29" s="525">
        <f>J29-(J29*VLOOKUP(H29,'Slevové skupiny'!$B$4:$C$7,2,0))</f>
        <v>2372.06</v>
      </c>
      <c r="L29" s="740"/>
      <c r="M29" s="735"/>
    </row>
    <row r="30" spans="1:13" x14ac:dyDescent="0.3">
      <c r="A30" s="185" t="s">
        <v>1883</v>
      </c>
      <c r="B30" s="228" t="s">
        <v>1882</v>
      </c>
      <c r="C30" s="314" t="s">
        <v>199</v>
      </c>
      <c r="D30" s="113" t="s">
        <v>1</v>
      </c>
      <c r="E30" s="113">
        <v>75</v>
      </c>
      <c r="F30" s="113">
        <v>3</v>
      </c>
      <c r="G30" s="114">
        <v>0.14799999999999999</v>
      </c>
      <c r="H30" s="116" t="s">
        <v>154</v>
      </c>
      <c r="I30" s="116" t="s">
        <v>1766</v>
      </c>
      <c r="J30" s="117">
        <v>51.82</v>
      </c>
      <c r="K30" s="526">
        <f>J30-(J30*VLOOKUP(H30,'Slevové skupiny'!$B$4:$C$7,2,0))</f>
        <v>51.82</v>
      </c>
      <c r="L30" s="740"/>
      <c r="M30" s="735"/>
    </row>
    <row r="31" spans="1:13" x14ac:dyDescent="0.3">
      <c r="A31" s="186" t="s">
        <v>1885</v>
      </c>
      <c r="B31" s="229" t="s">
        <v>1884</v>
      </c>
      <c r="C31" s="315" t="s">
        <v>202</v>
      </c>
      <c r="D31" s="118" t="s">
        <v>1</v>
      </c>
      <c r="E31" s="118">
        <v>45</v>
      </c>
      <c r="F31" s="118">
        <v>3</v>
      </c>
      <c r="G31" s="109">
        <v>0.23</v>
      </c>
      <c r="H31" s="107" t="s">
        <v>154</v>
      </c>
      <c r="I31" s="107" t="s">
        <v>1766</v>
      </c>
      <c r="J31" s="108">
        <v>81.09</v>
      </c>
      <c r="K31" s="527">
        <f>J31-(J31*VLOOKUP(H31,'Slevové skupiny'!$B$4:$C$7,2,0))</f>
        <v>81.09</v>
      </c>
      <c r="L31" s="740"/>
      <c r="M31" s="735"/>
    </row>
    <row r="32" spans="1:13" x14ac:dyDescent="0.3">
      <c r="A32" s="186" t="s">
        <v>1887</v>
      </c>
      <c r="B32" s="229" t="s">
        <v>1886</v>
      </c>
      <c r="C32" s="315" t="s">
        <v>205</v>
      </c>
      <c r="D32" s="118" t="s">
        <v>1</v>
      </c>
      <c r="E32" s="118">
        <v>30</v>
      </c>
      <c r="F32" s="118">
        <v>3</v>
      </c>
      <c r="G32" s="109">
        <v>0.37</v>
      </c>
      <c r="H32" s="107" t="s">
        <v>154</v>
      </c>
      <c r="I32" s="107" t="s">
        <v>1766</v>
      </c>
      <c r="J32" s="108">
        <v>134.11000000000001</v>
      </c>
      <c r="K32" s="527">
        <f>J32-(J32*VLOOKUP(H32,'Slevové skupiny'!$B$4:$C$7,2,0))</f>
        <v>134.11000000000001</v>
      </c>
      <c r="L32" s="740"/>
      <c r="M32" s="735"/>
    </row>
    <row r="33" spans="1:13" x14ac:dyDescent="0.3">
      <c r="A33" s="186" t="s">
        <v>1889</v>
      </c>
      <c r="B33" s="229" t="s">
        <v>1888</v>
      </c>
      <c r="C33" s="315" t="s">
        <v>208</v>
      </c>
      <c r="D33" s="118" t="s">
        <v>1</v>
      </c>
      <c r="E33" s="118">
        <v>18</v>
      </c>
      <c r="F33" s="118">
        <v>3</v>
      </c>
      <c r="G33" s="109">
        <v>0.57499999999999996</v>
      </c>
      <c r="H33" s="107" t="s">
        <v>154</v>
      </c>
      <c r="I33" s="107" t="s">
        <v>1766</v>
      </c>
      <c r="J33" s="108">
        <v>192.42</v>
      </c>
      <c r="K33" s="527">
        <f>J33-(J33*VLOOKUP(H33,'Slevové skupiny'!$B$4:$C$7,2,0))</f>
        <v>192.42</v>
      </c>
      <c r="L33" s="740"/>
      <c r="M33" s="735"/>
    </row>
    <row r="34" spans="1:13" x14ac:dyDescent="0.3">
      <c r="A34" s="186" t="s">
        <v>1891</v>
      </c>
      <c r="B34" s="229" t="s">
        <v>1890</v>
      </c>
      <c r="C34" s="315" t="s">
        <v>211</v>
      </c>
      <c r="D34" s="118" t="s">
        <v>1</v>
      </c>
      <c r="E34" s="118">
        <v>12</v>
      </c>
      <c r="F34" s="118">
        <v>3</v>
      </c>
      <c r="G34" s="109">
        <v>0.89600000000000002</v>
      </c>
      <c r="H34" s="107" t="s">
        <v>154</v>
      </c>
      <c r="I34" s="107" t="s">
        <v>1766</v>
      </c>
      <c r="J34" s="108">
        <v>319.24</v>
      </c>
      <c r="K34" s="527">
        <f>J34-(J34*VLOOKUP(H34,'Slevové skupiny'!$B$4:$C$7,2,0))</f>
        <v>319.24</v>
      </c>
      <c r="L34" s="740"/>
      <c r="M34" s="735"/>
    </row>
    <row r="35" spans="1:13" ht="15" thickBot="1" x14ac:dyDescent="0.35">
      <c r="A35" s="187" t="s">
        <v>1893</v>
      </c>
      <c r="B35" s="230" t="s">
        <v>1892</v>
      </c>
      <c r="C35" s="316" t="s">
        <v>214</v>
      </c>
      <c r="D35" s="119" t="s">
        <v>1</v>
      </c>
      <c r="E35" s="119">
        <v>9</v>
      </c>
      <c r="F35" s="119">
        <v>3</v>
      </c>
      <c r="G35" s="120">
        <v>1.41</v>
      </c>
      <c r="H35" s="122" t="s">
        <v>154</v>
      </c>
      <c r="I35" s="122" t="s">
        <v>1766</v>
      </c>
      <c r="J35" s="123">
        <v>494.63</v>
      </c>
      <c r="K35" s="528">
        <f>J35-(J35*VLOOKUP(H35,'Slevové skupiny'!$B$4:$C$7,2,0))</f>
        <v>494.63</v>
      </c>
      <c r="L35" s="741"/>
      <c r="M35" s="736"/>
    </row>
    <row r="36" spans="1:13" ht="15" customHeight="1" x14ac:dyDescent="0.3">
      <c r="A36" s="179" t="s">
        <v>227</v>
      </c>
      <c r="B36" s="225" t="s">
        <v>228</v>
      </c>
      <c r="C36" s="317" t="s">
        <v>199</v>
      </c>
      <c r="D36" s="12" t="s">
        <v>1</v>
      </c>
      <c r="E36" s="12">
        <v>100</v>
      </c>
      <c r="F36" s="12">
        <v>4</v>
      </c>
      <c r="G36" s="31">
        <v>0.151</v>
      </c>
      <c r="H36" s="15" t="s">
        <v>154</v>
      </c>
      <c r="I36" s="15" t="s">
        <v>1766</v>
      </c>
      <c r="J36" s="275">
        <v>87.99</v>
      </c>
      <c r="K36" s="523">
        <f>J36-(J36*VLOOKUP(H36,'Slevové skupiny'!$B$4:$C$7,2,0))</f>
        <v>87.99</v>
      </c>
      <c r="L36" s="739" t="s">
        <v>1725</v>
      </c>
      <c r="M36" s="734" t="str">
        <f>VLOOKUP(H36,'Slevové skupiny'!$B$4:$D$7,3,0)</f>
        <v>Sleva 0 %</v>
      </c>
    </row>
    <row r="37" spans="1:13" x14ac:dyDescent="0.3">
      <c r="A37" s="180" t="s">
        <v>229</v>
      </c>
      <c r="B37" s="226" t="s">
        <v>230</v>
      </c>
      <c r="C37" s="318" t="s">
        <v>202</v>
      </c>
      <c r="D37" s="16" t="s">
        <v>1</v>
      </c>
      <c r="E37" s="16">
        <v>60</v>
      </c>
      <c r="F37" s="16">
        <v>4</v>
      </c>
      <c r="G37" s="27">
        <v>0.23200000000000001</v>
      </c>
      <c r="H37" s="18" t="s">
        <v>154</v>
      </c>
      <c r="I37" s="18" t="s">
        <v>1766</v>
      </c>
      <c r="J37" s="26">
        <v>128.56</v>
      </c>
      <c r="K37" s="524">
        <f>J37-(J37*VLOOKUP(H37,'Slevové skupiny'!$B$4:$C$7,2,0))</f>
        <v>128.56</v>
      </c>
      <c r="L37" s="740"/>
      <c r="M37" s="735"/>
    </row>
    <row r="38" spans="1:13" x14ac:dyDescent="0.3">
      <c r="A38" s="180" t="s">
        <v>231</v>
      </c>
      <c r="B38" s="226" t="s">
        <v>232</v>
      </c>
      <c r="C38" s="318" t="s">
        <v>163</v>
      </c>
      <c r="D38" s="16" t="s">
        <v>1</v>
      </c>
      <c r="E38" s="16">
        <v>40</v>
      </c>
      <c r="F38" s="16">
        <v>4</v>
      </c>
      <c r="G38" s="27">
        <v>0.34</v>
      </c>
      <c r="H38" s="18" t="s">
        <v>154</v>
      </c>
      <c r="I38" s="18" t="s">
        <v>1766</v>
      </c>
      <c r="J38" s="26">
        <v>195.94</v>
      </c>
      <c r="K38" s="524">
        <f>J38-(J38*VLOOKUP(H38,'Slevové skupiny'!$B$4:$C$7,2,0))</f>
        <v>195.94</v>
      </c>
      <c r="L38" s="740"/>
      <c r="M38" s="735"/>
    </row>
    <row r="39" spans="1:13" x14ac:dyDescent="0.3">
      <c r="A39" s="180" t="s">
        <v>233</v>
      </c>
      <c r="B39" s="226" t="s">
        <v>234</v>
      </c>
      <c r="C39" s="318" t="s">
        <v>235</v>
      </c>
      <c r="D39" s="16" t="s">
        <v>1</v>
      </c>
      <c r="E39" s="16">
        <v>24</v>
      </c>
      <c r="F39" s="16">
        <v>4</v>
      </c>
      <c r="G39" s="27">
        <v>0.51300000000000001</v>
      </c>
      <c r="H39" s="18" t="s">
        <v>154</v>
      </c>
      <c r="I39" s="18" t="s">
        <v>1766</v>
      </c>
      <c r="J39" s="26">
        <v>287.75</v>
      </c>
      <c r="K39" s="524">
        <f>J39-(J39*VLOOKUP(H39,'Slevové skupiny'!$B$4:$C$7,2,0))</f>
        <v>287.75</v>
      </c>
      <c r="L39" s="740"/>
      <c r="M39" s="735"/>
    </row>
    <row r="40" spans="1:13" x14ac:dyDescent="0.3">
      <c r="A40" s="180" t="s">
        <v>236</v>
      </c>
      <c r="B40" s="226" t="s">
        <v>237</v>
      </c>
      <c r="C40" s="318" t="s">
        <v>238</v>
      </c>
      <c r="D40" s="16" t="s">
        <v>1</v>
      </c>
      <c r="E40" s="16">
        <v>16</v>
      </c>
      <c r="F40" s="16">
        <v>4</v>
      </c>
      <c r="G40" s="27">
        <v>0.746</v>
      </c>
      <c r="H40" s="18" t="s">
        <v>154</v>
      </c>
      <c r="I40" s="18" t="s">
        <v>1766</v>
      </c>
      <c r="J40" s="26">
        <v>446.13</v>
      </c>
      <c r="K40" s="524">
        <f>J40-(J40*VLOOKUP(H40,'Slevové skupiny'!$B$4:$C$7,2,0))</f>
        <v>446.13</v>
      </c>
      <c r="L40" s="740"/>
      <c r="M40" s="735"/>
    </row>
    <row r="41" spans="1:13" x14ac:dyDescent="0.3">
      <c r="A41" s="180" t="s">
        <v>239</v>
      </c>
      <c r="B41" s="226" t="s">
        <v>240</v>
      </c>
      <c r="C41" s="318" t="s">
        <v>241</v>
      </c>
      <c r="D41" s="16" t="s">
        <v>1</v>
      </c>
      <c r="E41" s="16">
        <v>12</v>
      </c>
      <c r="F41" s="16">
        <v>4</v>
      </c>
      <c r="G41" s="27">
        <v>1.19</v>
      </c>
      <c r="H41" s="18" t="s">
        <v>154</v>
      </c>
      <c r="I41" s="18" t="s">
        <v>1766</v>
      </c>
      <c r="J41" s="26">
        <v>691.25</v>
      </c>
      <c r="K41" s="524">
        <f>J41-(J41*VLOOKUP(H41,'Slevové skupiny'!$B$4:$C$7,2,0))</f>
        <v>691.25</v>
      </c>
      <c r="L41" s="740"/>
      <c r="M41" s="735"/>
    </row>
    <row r="42" spans="1:13" x14ac:dyDescent="0.3">
      <c r="A42" s="180" t="s">
        <v>242</v>
      </c>
      <c r="B42" s="226" t="s">
        <v>2191</v>
      </c>
      <c r="C42" s="318" t="s">
        <v>243</v>
      </c>
      <c r="D42" s="16" t="s">
        <v>1</v>
      </c>
      <c r="E42" s="16">
        <v>8</v>
      </c>
      <c r="F42" s="16">
        <v>4</v>
      </c>
      <c r="G42" s="27">
        <v>1.7</v>
      </c>
      <c r="H42" s="18" t="s">
        <v>154</v>
      </c>
      <c r="I42" s="18" t="s">
        <v>1766</v>
      </c>
      <c r="J42" s="26">
        <v>1043.22</v>
      </c>
      <c r="K42" s="524">
        <f>J42-(J42*VLOOKUP(H42,'Slevové skupiny'!$B$4:$C$7,2,0))</f>
        <v>1043.22</v>
      </c>
      <c r="L42" s="740"/>
      <c r="M42" s="735"/>
    </row>
    <row r="43" spans="1:13" x14ac:dyDescent="0.3">
      <c r="A43" s="180" t="s">
        <v>244</v>
      </c>
      <c r="B43" s="226" t="s">
        <v>245</v>
      </c>
      <c r="C43" s="318" t="s">
        <v>246</v>
      </c>
      <c r="D43" s="16" t="s">
        <v>1</v>
      </c>
      <c r="E43" s="16">
        <v>4</v>
      </c>
      <c r="F43" s="16">
        <v>4</v>
      </c>
      <c r="G43" s="27">
        <v>2.4</v>
      </c>
      <c r="H43" s="18" t="s">
        <v>154</v>
      </c>
      <c r="I43" s="18" t="s">
        <v>1766</v>
      </c>
      <c r="J43" s="26">
        <v>1456.12</v>
      </c>
      <c r="K43" s="524">
        <f>J43-(J43*VLOOKUP(H43,'Slevové skupiny'!$B$4:$C$7,2,0))</f>
        <v>1456.12</v>
      </c>
      <c r="L43" s="740"/>
      <c r="M43" s="735"/>
    </row>
    <row r="44" spans="1:13" x14ac:dyDescent="0.3">
      <c r="A44" s="180" t="s">
        <v>247</v>
      </c>
      <c r="B44" s="226" t="s">
        <v>248</v>
      </c>
      <c r="C44" s="318" t="s">
        <v>249</v>
      </c>
      <c r="D44" s="16" t="s">
        <v>1</v>
      </c>
      <c r="E44" s="16">
        <v>4</v>
      </c>
      <c r="F44" s="16">
        <v>4</v>
      </c>
      <c r="G44" s="27">
        <v>3.4</v>
      </c>
      <c r="H44" s="18" t="s">
        <v>154</v>
      </c>
      <c r="I44" s="18" t="s">
        <v>1766</v>
      </c>
      <c r="J44" s="26">
        <v>2199.0700000000002</v>
      </c>
      <c r="K44" s="524">
        <f>J44-(J44*VLOOKUP(H44,'Slevové skupiny'!$B$4:$C$7,2,0))</f>
        <v>2199.0700000000002</v>
      </c>
      <c r="L44" s="740"/>
      <c r="M44" s="735"/>
    </row>
    <row r="45" spans="1:13" x14ac:dyDescent="0.3">
      <c r="A45" s="180" t="s">
        <v>250</v>
      </c>
      <c r="B45" s="226" t="s">
        <v>251</v>
      </c>
      <c r="C45" s="318" t="s">
        <v>252</v>
      </c>
      <c r="D45" s="16" t="s">
        <v>1</v>
      </c>
      <c r="E45" s="16">
        <v>4</v>
      </c>
      <c r="F45" s="16">
        <v>4</v>
      </c>
      <c r="G45" s="27">
        <v>4.4800000000000004</v>
      </c>
      <c r="H45" s="18" t="s">
        <v>154</v>
      </c>
      <c r="I45" s="18" t="s">
        <v>1766</v>
      </c>
      <c r="J45" s="26">
        <v>2555.66</v>
      </c>
      <c r="K45" s="524">
        <f>J45-(J45*VLOOKUP(H45,'Slevové skupiny'!$B$4:$C$7,2,0))</f>
        <v>2555.66</v>
      </c>
      <c r="L45" s="740"/>
      <c r="M45" s="735"/>
    </row>
    <row r="46" spans="1:13" x14ac:dyDescent="0.3">
      <c r="A46" s="180" t="s">
        <v>253</v>
      </c>
      <c r="B46" s="226" t="s">
        <v>254</v>
      </c>
      <c r="C46" s="318" t="s">
        <v>252</v>
      </c>
      <c r="D46" s="16" t="s">
        <v>1</v>
      </c>
      <c r="E46" s="16">
        <v>6</v>
      </c>
      <c r="F46" s="16">
        <v>6</v>
      </c>
      <c r="G46" s="27">
        <v>4.4800000000000004</v>
      </c>
      <c r="H46" s="18" t="s">
        <v>154</v>
      </c>
      <c r="I46" s="18" t="s">
        <v>1766</v>
      </c>
      <c r="J46" s="26">
        <v>2555.66</v>
      </c>
      <c r="K46" s="524">
        <f>J46-(J46*VLOOKUP(H46,'Slevové skupiny'!$B$4:$C$7,2,0))</f>
        <v>2555.66</v>
      </c>
      <c r="L46" s="740"/>
      <c r="M46" s="735"/>
    </row>
    <row r="47" spans="1:13" x14ac:dyDescent="0.3">
      <c r="A47" s="180" t="s">
        <v>255</v>
      </c>
      <c r="B47" s="226" t="s">
        <v>256</v>
      </c>
      <c r="C47" s="318" t="s">
        <v>182</v>
      </c>
      <c r="D47" s="16" t="s">
        <v>1</v>
      </c>
      <c r="E47" s="16">
        <v>4</v>
      </c>
      <c r="F47" s="16">
        <v>4</v>
      </c>
      <c r="G47" s="27">
        <v>6.7750000000000004</v>
      </c>
      <c r="H47" s="18" t="s">
        <v>154</v>
      </c>
      <c r="I47" s="18" t="s">
        <v>1766</v>
      </c>
      <c r="J47" s="26">
        <v>3820.42</v>
      </c>
      <c r="K47" s="524">
        <f>J47-(J47*VLOOKUP(H47,'Slevové skupiny'!$B$4:$C$7,2,0))</f>
        <v>3820.42</v>
      </c>
      <c r="L47" s="740"/>
      <c r="M47" s="735"/>
    </row>
    <row r="48" spans="1:13" x14ac:dyDescent="0.3">
      <c r="A48" s="180" t="s">
        <v>257</v>
      </c>
      <c r="B48" s="226" t="s">
        <v>258</v>
      </c>
      <c r="C48" s="318" t="s">
        <v>182</v>
      </c>
      <c r="D48" s="16" t="s">
        <v>1</v>
      </c>
      <c r="E48" s="16">
        <v>6</v>
      </c>
      <c r="F48" s="16">
        <v>6</v>
      </c>
      <c r="G48" s="27">
        <v>6.7750000000000004</v>
      </c>
      <c r="H48" s="18" t="s">
        <v>154</v>
      </c>
      <c r="I48" s="18" t="s">
        <v>1766</v>
      </c>
      <c r="J48" s="26">
        <v>3820.42</v>
      </c>
      <c r="K48" s="524">
        <f>J48-(J48*VLOOKUP(H48,'Slevové skupiny'!$B$4:$C$7,2,0))</f>
        <v>3820.42</v>
      </c>
      <c r="L48" s="740"/>
      <c r="M48" s="735"/>
    </row>
    <row r="49" spans="1:13" x14ac:dyDescent="0.3">
      <c r="A49" s="180" t="s">
        <v>259</v>
      </c>
      <c r="B49" s="226" t="s">
        <v>260</v>
      </c>
      <c r="C49" s="318" t="s">
        <v>183</v>
      </c>
      <c r="D49" s="16" t="s">
        <v>1</v>
      </c>
      <c r="E49" s="16">
        <v>4</v>
      </c>
      <c r="F49" s="16">
        <v>4</v>
      </c>
      <c r="G49" s="27">
        <v>10.64</v>
      </c>
      <c r="H49" s="18" t="s">
        <v>154</v>
      </c>
      <c r="I49" s="18" t="s">
        <v>1766</v>
      </c>
      <c r="J49" s="26">
        <v>6051.31</v>
      </c>
      <c r="K49" s="524">
        <f>J49-(J49*VLOOKUP(H49,'Slevové skupiny'!$B$4:$C$7,2,0))</f>
        <v>6051.31</v>
      </c>
      <c r="L49" s="740"/>
      <c r="M49" s="735"/>
    </row>
    <row r="50" spans="1:13" x14ac:dyDescent="0.3">
      <c r="A50" s="180" t="s">
        <v>261</v>
      </c>
      <c r="B50" s="226" t="s">
        <v>262</v>
      </c>
      <c r="C50" s="318" t="s">
        <v>183</v>
      </c>
      <c r="D50" s="16" t="s">
        <v>1</v>
      </c>
      <c r="E50" s="16">
        <v>6</v>
      </c>
      <c r="F50" s="16">
        <v>6</v>
      </c>
      <c r="G50" s="27">
        <v>10.64</v>
      </c>
      <c r="H50" s="18" t="s">
        <v>154</v>
      </c>
      <c r="I50" s="18" t="s">
        <v>1766</v>
      </c>
      <c r="J50" s="26">
        <v>6051.31</v>
      </c>
      <c r="K50" s="524">
        <f>J50-(J50*VLOOKUP(H50,'Slevové skupiny'!$B$4:$C$7,2,0))</f>
        <v>6051.31</v>
      </c>
      <c r="L50" s="740"/>
      <c r="M50" s="735"/>
    </row>
    <row r="51" spans="1:13" x14ac:dyDescent="0.3">
      <c r="A51" s="180" t="s">
        <v>263</v>
      </c>
      <c r="B51" s="226" t="s">
        <v>264</v>
      </c>
      <c r="C51" s="318" t="s">
        <v>184</v>
      </c>
      <c r="D51" s="16" t="s">
        <v>1</v>
      </c>
      <c r="E51" s="16">
        <v>4</v>
      </c>
      <c r="F51" s="16">
        <v>4</v>
      </c>
      <c r="G51" s="27">
        <v>16.61</v>
      </c>
      <c r="H51" s="18" t="s">
        <v>154</v>
      </c>
      <c r="I51" s="18" t="s">
        <v>1766</v>
      </c>
      <c r="J51" s="26">
        <v>9487.2099999999991</v>
      </c>
      <c r="K51" s="524">
        <f>J51-(J51*VLOOKUP(H51,'Slevové skupiny'!$B$4:$C$7,2,0))</f>
        <v>9487.2099999999991</v>
      </c>
      <c r="L51" s="740"/>
      <c r="M51" s="735"/>
    </row>
    <row r="52" spans="1:13" ht="15" thickBot="1" x14ac:dyDescent="0.35">
      <c r="A52" s="181" t="s">
        <v>265</v>
      </c>
      <c r="B52" s="227" t="s">
        <v>266</v>
      </c>
      <c r="C52" s="319" t="s">
        <v>184</v>
      </c>
      <c r="D52" s="20" t="s">
        <v>1</v>
      </c>
      <c r="E52" s="20">
        <v>6</v>
      </c>
      <c r="F52" s="20">
        <v>6</v>
      </c>
      <c r="G52" s="32">
        <v>16.61</v>
      </c>
      <c r="H52" s="23" t="s">
        <v>154</v>
      </c>
      <c r="I52" s="23" t="s">
        <v>1766</v>
      </c>
      <c r="J52" s="274">
        <v>9487.2099999999991</v>
      </c>
      <c r="K52" s="525">
        <f>J52-(J52*VLOOKUP(H52,'Slevové skupiny'!$B$4:$C$7,2,0))</f>
        <v>9487.2099999999991</v>
      </c>
      <c r="L52" s="740"/>
      <c r="M52" s="735"/>
    </row>
    <row r="53" spans="1:13" x14ac:dyDescent="0.3">
      <c r="A53" s="188" t="s">
        <v>267</v>
      </c>
      <c r="B53" s="231" t="s">
        <v>268</v>
      </c>
      <c r="C53" s="314" t="s">
        <v>199</v>
      </c>
      <c r="D53" s="115" t="s">
        <v>1</v>
      </c>
      <c r="E53" s="115">
        <v>75</v>
      </c>
      <c r="F53" s="115">
        <v>3</v>
      </c>
      <c r="G53" s="114">
        <v>0.151</v>
      </c>
      <c r="H53" s="116" t="s">
        <v>154</v>
      </c>
      <c r="I53" s="116" t="s">
        <v>1766</v>
      </c>
      <c r="J53" s="117">
        <v>89.09</v>
      </c>
      <c r="K53" s="526">
        <f>J53-(J53*VLOOKUP(H53,'Slevové skupiny'!$B$4:$C$7,2,0))</f>
        <v>89.09</v>
      </c>
      <c r="L53" s="740"/>
      <c r="M53" s="735"/>
    </row>
    <row r="54" spans="1:13" x14ac:dyDescent="0.3">
      <c r="A54" s="183" t="s">
        <v>269</v>
      </c>
      <c r="B54" s="223" t="s">
        <v>270</v>
      </c>
      <c r="C54" s="315" t="s">
        <v>202</v>
      </c>
      <c r="D54" s="104" t="s">
        <v>1</v>
      </c>
      <c r="E54" s="104">
        <v>45</v>
      </c>
      <c r="F54" s="104">
        <v>3</v>
      </c>
      <c r="G54" s="109">
        <v>0.23200000000000001</v>
      </c>
      <c r="H54" s="107" t="s">
        <v>154</v>
      </c>
      <c r="I54" s="107" t="s">
        <v>1766</v>
      </c>
      <c r="J54" s="108">
        <v>130.16</v>
      </c>
      <c r="K54" s="527">
        <f>J54-(J54*VLOOKUP(H54,'Slevové skupiny'!$B$4:$C$7,2,0))</f>
        <v>130.16</v>
      </c>
      <c r="L54" s="740"/>
      <c r="M54" s="735"/>
    </row>
    <row r="55" spans="1:13" x14ac:dyDescent="0.3">
      <c r="A55" s="183" t="s">
        <v>271</v>
      </c>
      <c r="B55" s="223" t="s">
        <v>272</v>
      </c>
      <c r="C55" s="315" t="s">
        <v>163</v>
      </c>
      <c r="D55" s="104" t="s">
        <v>1</v>
      </c>
      <c r="E55" s="104">
        <v>30</v>
      </c>
      <c r="F55" s="104">
        <v>3</v>
      </c>
      <c r="G55" s="109">
        <v>0.34</v>
      </c>
      <c r="H55" s="107" t="s">
        <v>154</v>
      </c>
      <c r="I55" s="107" t="s">
        <v>1766</v>
      </c>
      <c r="J55" s="108">
        <v>196.69</v>
      </c>
      <c r="K55" s="527">
        <f>J55-(J55*VLOOKUP(H55,'Slevové skupiny'!$B$4:$C$7,2,0))</f>
        <v>196.69</v>
      </c>
      <c r="L55" s="740"/>
      <c r="M55" s="735"/>
    </row>
    <row r="56" spans="1:13" x14ac:dyDescent="0.3">
      <c r="A56" s="183" t="s">
        <v>273</v>
      </c>
      <c r="B56" s="223" t="s">
        <v>274</v>
      </c>
      <c r="C56" s="315" t="s">
        <v>235</v>
      </c>
      <c r="D56" s="104" t="s">
        <v>1</v>
      </c>
      <c r="E56" s="104">
        <v>18</v>
      </c>
      <c r="F56" s="104">
        <v>3</v>
      </c>
      <c r="G56" s="109">
        <v>0.51500000000000001</v>
      </c>
      <c r="H56" s="107" t="s">
        <v>154</v>
      </c>
      <c r="I56" s="107" t="s">
        <v>1766</v>
      </c>
      <c r="J56" s="108">
        <v>288.85000000000002</v>
      </c>
      <c r="K56" s="527">
        <f>J56-(J56*VLOOKUP(H56,'Slevové skupiny'!$B$4:$C$7,2,0))</f>
        <v>288.85000000000002</v>
      </c>
      <c r="L56" s="740"/>
      <c r="M56" s="735"/>
    </row>
    <row r="57" spans="1:13" x14ac:dyDescent="0.3">
      <c r="A57" s="183" t="s">
        <v>275</v>
      </c>
      <c r="B57" s="223" t="s">
        <v>276</v>
      </c>
      <c r="C57" s="315" t="s">
        <v>238</v>
      </c>
      <c r="D57" s="104" t="s">
        <v>1</v>
      </c>
      <c r="E57" s="104">
        <v>12</v>
      </c>
      <c r="F57" s="104">
        <v>3</v>
      </c>
      <c r="G57" s="109">
        <v>0.79200000000000004</v>
      </c>
      <c r="H57" s="107" t="s">
        <v>154</v>
      </c>
      <c r="I57" s="107" t="s">
        <v>1766</v>
      </c>
      <c r="J57" s="108">
        <v>447.84</v>
      </c>
      <c r="K57" s="527">
        <f>J57-(J57*VLOOKUP(H57,'Slevové skupiny'!$B$4:$C$7,2,0))</f>
        <v>447.84</v>
      </c>
      <c r="L57" s="740"/>
      <c r="M57" s="735"/>
    </row>
    <row r="58" spans="1:13" ht="15" thickBot="1" x14ac:dyDescent="0.35">
      <c r="A58" s="189" t="s">
        <v>277</v>
      </c>
      <c r="B58" s="232" t="s">
        <v>278</v>
      </c>
      <c r="C58" s="316" t="s">
        <v>241</v>
      </c>
      <c r="D58" s="125" t="s">
        <v>1</v>
      </c>
      <c r="E58" s="125">
        <v>9</v>
      </c>
      <c r="F58" s="125">
        <v>3</v>
      </c>
      <c r="G58" s="120">
        <v>1.3280000000000001</v>
      </c>
      <c r="H58" s="122" t="s">
        <v>154</v>
      </c>
      <c r="I58" s="122" t="s">
        <v>1766</v>
      </c>
      <c r="J58" s="123">
        <v>693.89</v>
      </c>
      <c r="K58" s="528">
        <f>J58-(J58*VLOOKUP(H58,'Slevové skupiny'!$B$4:$C$7,2,0))</f>
        <v>693.89</v>
      </c>
      <c r="L58" s="741"/>
      <c r="M58" s="736"/>
    </row>
    <row r="59" spans="1:13" x14ac:dyDescent="0.3">
      <c r="A59" s="190" t="s">
        <v>279</v>
      </c>
      <c r="B59" s="225" t="s">
        <v>280</v>
      </c>
      <c r="C59" s="293" t="s">
        <v>281</v>
      </c>
      <c r="D59" s="34" t="s">
        <v>1</v>
      </c>
      <c r="E59" s="33">
        <v>100</v>
      </c>
      <c r="F59" s="33">
        <v>4</v>
      </c>
      <c r="G59" s="35">
        <v>0.17</v>
      </c>
      <c r="H59" s="15" t="s">
        <v>154</v>
      </c>
      <c r="I59" s="15" t="s">
        <v>1765</v>
      </c>
      <c r="J59" s="275">
        <v>55.24</v>
      </c>
      <c r="K59" s="523">
        <f>J59-(J59*VLOOKUP(H59,'Slevové skupiny'!$B$4:$C$7,2,0))</f>
        <v>55.24</v>
      </c>
      <c r="L59" s="760" t="s">
        <v>1726</v>
      </c>
      <c r="M59" s="725" t="str">
        <f>VLOOKUP(H36,'Slevové skupiny'!$B$4:$D$7,3,0)</f>
        <v>Sleva 0 %</v>
      </c>
    </row>
    <row r="60" spans="1:13" x14ac:dyDescent="0.3">
      <c r="A60" s="180" t="s">
        <v>282</v>
      </c>
      <c r="B60" s="226" t="s">
        <v>283</v>
      </c>
      <c r="C60" s="295" t="s">
        <v>284</v>
      </c>
      <c r="D60" s="37" t="s">
        <v>1</v>
      </c>
      <c r="E60" s="36">
        <v>60</v>
      </c>
      <c r="F60" s="36">
        <v>4</v>
      </c>
      <c r="G60" s="38">
        <v>0.27</v>
      </c>
      <c r="H60" s="18" t="s">
        <v>154</v>
      </c>
      <c r="I60" s="18" t="s">
        <v>1765</v>
      </c>
      <c r="J60" s="26">
        <v>86.23</v>
      </c>
      <c r="K60" s="524">
        <f>J60-(J60*VLOOKUP(H60,'Slevové skupiny'!$B$4:$C$7,2,0))</f>
        <v>86.23</v>
      </c>
      <c r="L60" s="761"/>
      <c r="M60" s="726"/>
    </row>
    <row r="61" spans="1:13" ht="15" thickBot="1" x14ac:dyDescent="0.35">
      <c r="A61" s="181" t="s">
        <v>285</v>
      </c>
      <c r="B61" s="227" t="s">
        <v>286</v>
      </c>
      <c r="C61" s="294" t="s">
        <v>287</v>
      </c>
      <c r="D61" s="40" t="s">
        <v>1</v>
      </c>
      <c r="E61" s="39">
        <v>40</v>
      </c>
      <c r="F61" s="39">
        <v>4</v>
      </c>
      <c r="G61" s="41">
        <v>0.43</v>
      </c>
      <c r="H61" s="23" t="s">
        <v>154</v>
      </c>
      <c r="I61" s="23" t="s">
        <v>1765</v>
      </c>
      <c r="J61" s="274">
        <v>138.37</v>
      </c>
      <c r="K61" s="525">
        <f>J61-(J61*VLOOKUP(H61,'Slevové skupiny'!$B$4:$C$7,2,0))</f>
        <v>138.37</v>
      </c>
      <c r="L61" s="762"/>
      <c r="M61" s="727"/>
    </row>
    <row r="62" spans="1:13" ht="15" customHeight="1" x14ac:dyDescent="0.3">
      <c r="A62" s="191" t="s">
        <v>288</v>
      </c>
      <c r="B62" s="233" t="s">
        <v>289</v>
      </c>
      <c r="C62" s="289">
        <v>16</v>
      </c>
      <c r="D62" s="115" t="s">
        <v>2</v>
      </c>
      <c r="E62" s="126">
        <v>10</v>
      </c>
      <c r="F62" s="127">
        <v>1</v>
      </c>
      <c r="G62" s="124">
        <v>7.0000000000000007E-2</v>
      </c>
      <c r="H62" s="116" t="s">
        <v>154</v>
      </c>
      <c r="I62" s="116" t="s">
        <v>1766</v>
      </c>
      <c r="J62" s="117">
        <v>71.03</v>
      </c>
      <c r="K62" s="526">
        <f>J62-(J62*VLOOKUP(H62,'Slevové skupiny'!$B$4:$C$7,2,0))</f>
        <v>71.03</v>
      </c>
      <c r="L62" s="739" t="s">
        <v>1727</v>
      </c>
      <c r="M62" s="725" t="str">
        <f>VLOOKUP(H62,'Slevové skupiny'!$B$4:$D$7,3,0)</f>
        <v>Sleva 0 %</v>
      </c>
    </row>
    <row r="63" spans="1:13" x14ac:dyDescent="0.3">
      <c r="A63" s="137" t="s">
        <v>290</v>
      </c>
      <c r="B63" s="234" t="s">
        <v>291</v>
      </c>
      <c r="C63" s="290">
        <v>20</v>
      </c>
      <c r="D63" s="104" t="s">
        <v>2</v>
      </c>
      <c r="E63" s="128">
        <v>6</v>
      </c>
      <c r="F63" s="129">
        <v>1</v>
      </c>
      <c r="G63" s="106">
        <v>0.19800000000000001</v>
      </c>
      <c r="H63" s="107" t="s">
        <v>154</v>
      </c>
      <c r="I63" s="107" t="s">
        <v>1766</v>
      </c>
      <c r="J63" s="108">
        <v>88.8</v>
      </c>
      <c r="K63" s="527">
        <f>J63-(J63*VLOOKUP(H63,'Slevové skupiny'!$B$4:$C$7,2,0))</f>
        <v>88.8</v>
      </c>
      <c r="L63" s="740"/>
      <c r="M63" s="726"/>
    </row>
    <row r="64" spans="1:13" x14ac:dyDescent="0.3">
      <c r="A64" s="137" t="s">
        <v>292</v>
      </c>
      <c r="B64" s="234" t="s">
        <v>293</v>
      </c>
      <c r="C64" s="290">
        <v>25</v>
      </c>
      <c r="D64" s="104" t="s">
        <v>2</v>
      </c>
      <c r="E64" s="128">
        <v>5</v>
      </c>
      <c r="F64" s="129">
        <v>1</v>
      </c>
      <c r="G64" s="106">
        <v>0.28499999999999998</v>
      </c>
      <c r="H64" s="107" t="s">
        <v>154</v>
      </c>
      <c r="I64" s="107" t="s">
        <v>1766</v>
      </c>
      <c r="J64" s="108">
        <v>118.1</v>
      </c>
      <c r="K64" s="527">
        <f>J64-(J64*VLOOKUP(H64,'Slevové skupiny'!$B$4:$C$7,2,0))</f>
        <v>118.1</v>
      </c>
      <c r="L64" s="740"/>
      <c r="M64" s="726"/>
    </row>
    <row r="65" spans="1:13" x14ac:dyDescent="0.3">
      <c r="A65" s="137" t="s">
        <v>294</v>
      </c>
      <c r="B65" s="234" t="s">
        <v>295</v>
      </c>
      <c r="C65" s="290">
        <v>32</v>
      </c>
      <c r="D65" s="104" t="s">
        <v>2</v>
      </c>
      <c r="E65" s="128">
        <v>8</v>
      </c>
      <c r="F65" s="129">
        <v>1</v>
      </c>
      <c r="G65" s="106">
        <v>0.53</v>
      </c>
      <c r="H65" s="107" t="s">
        <v>154</v>
      </c>
      <c r="I65" s="107" t="s">
        <v>1766</v>
      </c>
      <c r="J65" s="108">
        <v>197.15</v>
      </c>
      <c r="K65" s="527">
        <f>J65-(J65*VLOOKUP(H65,'Slevové skupiny'!$B$4:$C$7,2,0))</f>
        <v>197.15</v>
      </c>
      <c r="L65" s="740"/>
      <c r="M65" s="726"/>
    </row>
    <row r="66" spans="1:13" ht="15" thickBot="1" x14ac:dyDescent="0.35">
      <c r="A66" s="192" t="s">
        <v>296</v>
      </c>
      <c r="B66" s="235" t="s">
        <v>297</v>
      </c>
      <c r="C66" s="313">
        <v>40</v>
      </c>
      <c r="D66" s="119" t="s">
        <v>2</v>
      </c>
      <c r="E66" s="130">
        <v>5</v>
      </c>
      <c r="F66" s="131">
        <v>1</v>
      </c>
      <c r="G66" s="132">
        <v>0.8</v>
      </c>
      <c r="H66" s="132" t="s">
        <v>154</v>
      </c>
      <c r="I66" s="133" t="s">
        <v>1766</v>
      </c>
      <c r="J66" s="123">
        <v>275.44</v>
      </c>
      <c r="K66" s="528">
        <f>J66-(J66*VLOOKUP(H66,'Slevové skupiny'!$B$4:$C$7,2,0))</f>
        <v>275.44</v>
      </c>
      <c r="L66" s="741"/>
      <c r="M66" s="727"/>
    </row>
    <row r="67" spans="1:13" ht="15" customHeight="1" x14ac:dyDescent="0.3">
      <c r="A67" s="193" t="s">
        <v>298</v>
      </c>
      <c r="B67" s="236" t="s">
        <v>299</v>
      </c>
      <c r="C67" s="293">
        <v>16</v>
      </c>
      <c r="D67" s="12" t="s">
        <v>2</v>
      </c>
      <c r="E67" s="42">
        <v>180</v>
      </c>
      <c r="F67" s="33">
        <v>1</v>
      </c>
      <c r="G67" s="14">
        <v>0.03</v>
      </c>
      <c r="H67" s="15" t="s">
        <v>154</v>
      </c>
      <c r="I67" s="15" t="s">
        <v>1766</v>
      </c>
      <c r="J67" s="275">
        <v>56.68</v>
      </c>
      <c r="K67" s="523">
        <f>J67-(J67*VLOOKUP(H67,'Slevové skupiny'!$B$4:$C$7,2,0))</f>
        <v>56.68</v>
      </c>
      <c r="L67" s="739" t="s">
        <v>1728</v>
      </c>
      <c r="M67" s="734" t="str">
        <f>VLOOKUP(H67,'Slevové skupiny'!$B$4:$D$7,3,0)</f>
        <v>Sleva 0 %</v>
      </c>
    </row>
    <row r="68" spans="1:13" x14ac:dyDescent="0.3">
      <c r="A68" s="51" t="s">
        <v>300</v>
      </c>
      <c r="B68" s="237" t="s">
        <v>301</v>
      </c>
      <c r="C68" s="295">
        <v>20</v>
      </c>
      <c r="D68" s="16" t="s">
        <v>2</v>
      </c>
      <c r="E68" s="43">
        <v>100</v>
      </c>
      <c r="F68" s="36">
        <v>1</v>
      </c>
      <c r="G68" s="16">
        <v>7.0000000000000007E-2</v>
      </c>
      <c r="H68" s="18" t="s">
        <v>154</v>
      </c>
      <c r="I68" s="18" t="s">
        <v>1766</v>
      </c>
      <c r="J68" s="26">
        <v>46.51</v>
      </c>
      <c r="K68" s="524">
        <f>J68-(J68*VLOOKUP(H68,'Slevové skupiny'!$B$4:$C$7,2,0))</f>
        <v>46.51</v>
      </c>
      <c r="L68" s="740"/>
      <c r="M68" s="735"/>
    </row>
    <row r="69" spans="1:13" x14ac:dyDescent="0.3">
      <c r="A69" s="51" t="s">
        <v>302</v>
      </c>
      <c r="B69" s="237" t="s">
        <v>303</v>
      </c>
      <c r="C69" s="295">
        <v>25</v>
      </c>
      <c r="D69" s="16" t="s">
        <v>2</v>
      </c>
      <c r="E69" s="43">
        <v>50</v>
      </c>
      <c r="F69" s="36">
        <v>1</v>
      </c>
      <c r="G69" s="19">
        <v>0.09</v>
      </c>
      <c r="H69" s="18" t="s">
        <v>154</v>
      </c>
      <c r="I69" s="18" t="s">
        <v>1766</v>
      </c>
      <c r="J69" s="26">
        <v>57.97</v>
      </c>
      <c r="K69" s="524">
        <f>J69-(J69*VLOOKUP(H69,'Slevové skupiny'!$B$4:$C$7,2,0))</f>
        <v>57.97</v>
      </c>
      <c r="L69" s="740"/>
      <c r="M69" s="735"/>
    </row>
    <row r="70" spans="1:13" x14ac:dyDescent="0.3">
      <c r="A70" s="51" t="s">
        <v>304</v>
      </c>
      <c r="B70" s="237" t="s">
        <v>305</v>
      </c>
      <c r="C70" s="295">
        <v>32</v>
      </c>
      <c r="D70" s="16" t="s">
        <v>2</v>
      </c>
      <c r="E70" s="43">
        <v>66</v>
      </c>
      <c r="F70" s="36">
        <v>1</v>
      </c>
      <c r="G70" s="19">
        <v>0.182</v>
      </c>
      <c r="H70" s="18" t="s">
        <v>154</v>
      </c>
      <c r="I70" s="18" t="s">
        <v>1766</v>
      </c>
      <c r="J70" s="26">
        <v>92.39</v>
      </c>
      <c r="K70" s="524">
        <f>J70-(J70*VLOOKUP(H70,'Slevové skupiny'!$B$4:$C$7,2,0))</f>
        <v>92.39</v>
      </c>
      <c r="L70" s="740"/>
      <c r="M70" s="735"/>
    </row>
    <row r="71" spans="1:13" ht="15" thickBot="1" x14ac:dyDescent="0.35">
      <c r="A71" s="45" t="s">
        <v>1934</v>
      </c>
      <c r="B71" s="238" t="s">
        <v>306</v>
      </c>
      <c r="C71" s="294">
        <v>40</v>
      </c>
      <c r="D71" s="20" t="s">
        <v>2</v>
      </c>
      <c r="E71" s="44">
        <v>20</v>
      </c>
      <c r="F71" s="39">
        <v>1</v>
      </c>
      <c r="G71" s="22">
        <v>0.28799999999999998</v>
      </c>
      <c r="H71" s="23" t="s">
        <v>154</v>
      </c>
      <c r="I71" s="23" t="s">
        <v>1766</v>
      </c>
      <c r="J71" s="274">
        <v>190.25</v>
      </c>
      <c r="K71" s="525">
        <f>J71-(J71*VLOOKUP(H71,'Slevové skupiny'!$B$4:$C$7,2,0))</f>
        <v>190.25</v>
      </c>
      <c r="L71" s="740"/>
      <c r="M71" s="735"/>
    </row>
    <row r="72" spans="1:13" x14ac:dyDescent="0.3">
      <c r="A72" s="191" t="s">
        <v>307</v>
      </c>
      <c r="B72" s="233" t="s">
        <v>308</v>
      </c>
      <c r="C72" s="289">
        <v>20</v>
      </c>
      <c r="D72" s="115" t="s">
        <v>2</v>
      </c>
      <c r="E72" s="126">
        <v>100</v>
      </c>
      <c r="F72" s="127">
        <v>1</v>
      </c>
      <c r="G72" s="124">
        <v>7.0000000000000007E-2</v>
      </c>
      <c r="H72" s="116" t="s">
        <v>154</v>
      </c>
      <c r="I72" s="116" t="s">
        <v>1766</v>
      </c>
      <c r="J72" s="117">
        <v>45.34</v>
      </c>
      <c r="K72" s="526">
        <f>J72-(J72*VLOOKUP(H72,'Slevové skupiny'!$B$4:$C$7,2,0))</f>
        <v>45.34</v>
      </c>
      <c r="L72" s="758"/>
      <c r="M72" s="735"/>
    </row>
    <row r="73" spans="1:13" ht="15" thickBot="1" x14ac:dyDescent="0.35">
      <c r="A73" s="134" t="s">
        <v>1794</v>
      </c>
      <c r="B73" s="239" t="s">
        <v>1795</v>
      </c>
      <c r="C73" s="292">
        <v>25</v>
      </c>
      <c r="D73" s="125" t="s">
        <v>2</v>
      </c>
      <c r="E73" s="135">
        <v>50</v>
      </c>
      <c r="F73" s="136">
        <v>1</v>
      </c>
      <c r="G73" s="121">
        <v>0.09</v>
      </c>
      <c r="H73" s="122" t="s">
        <v>154</v>
      </c>
      <c r="I73" s="122" t="s">
        <v>1766</v>
      </c>
      <c r="J73" s="123">
        <v>64.099999999999994</v>
      </c>
      <c r="K73" s="528">
        <f>J73-(J73*VLOOKUP(H73,'Slevové skupiny'!$B$4:$C$7,2,0))</f>
        <v>64.099999999999994</v>
      </c>
      <c r="L73" s="758"/>
      <c r="M73" s="735"/>
    </row>
    <row r="74" spans="1:13" x14ac:dyDescent="0.3">
      <c r="A74" s="193" t="s">
        <v>307</v>
      </c>
      <c r="B74" s="236" t="s">
        <v>309</v>
      </c>
      <c r="C74" s="293">
        <v>20</v>
      </c>
      <c r="D74" s="12" t="s">
        <v>2</v>
      </c>
      <c r="E74" s="42">
        <v>160</v>
      </c>
      <c r="F74" s="33">
        <v>10</v>
      </c>
      <c r="G74" s="14">
        <v>2.9000000000000001E-2</v>
      </c>
      <c r="H74" s="15" t="s">
        <v>154</v>
      </c>
      <c r="I74" s="15" t="s">
        <v>1766</v>
      </c>
      <c r="J74" s="275">
        <v>45.34</v>
      </c>
      <c r="K74" s="523">
        <f>J74-(J74*VLOOKUP(H74,'Slevové skupiny'!$B$4:$C$7,2,0))</f>
        <v>45.34</v>
      </c>
      <c r="L74" s="758"/>
      <c r="M74" s="735"/>
    </row>
    <row r="75" spans="1:13" ht="15" thickBot="1" x14ac:dyDescent="0.35">
      <c r="A75" s="45" t="s">
        <v>1935</v>
      </c>
      <c r="B75" s="238" t="s">
        <v>310</v>
      </c>
      <c r="C75" s="294">
        <v>25</v>
      </c>
      <c r="D75" s="20" t="s">
        <v>2</v>
      </c>
      <c r="E75" s="44">
        <v>100</v>
      </c>
      <c r="F75" s="39">
        <v>5</v>
      </c>
      <c r="G75" s="22">
        <v>4.3999999999999997E-2</v>
      </c>
      <c r="H75" s="23" t="s">
        <v>154</v>
      </c>
      <c r="I75" s="23" t="s">
        <v>1766</v>
      </c>
      <c r="J75" s="274">
        <v>64.13</v>
      </c>
      <c r="K75" s="525">
        <f>J75-(J75*VLOOKUP(H75,'Slevové skupiny'!$B$4:$C$7,2,0))</f>
        <v>64.13</v>
      </c>
      <c r="L75" s="759"/>
      <c r="M75" s="736"/>
    </row>
    <row r="76" spans="1:13" ht="15" customHeight="1" x14ac:dyDescent="0.3">
      <c r="A76" s="191" t="s">
        <v>311</v>
      </c>
      <c r="B76" s="233" t="s">
        <v>312</v>
      </c>
      <c r="C76" s="289">
        <v>16</v>
      </c>
      <c r="D76" s="115" t="s">
        <v>2</v>
      </c>
      <c r="E76" s="126">
        <v>200</v>
      </c>
      <c r="F76" s="127">
        <v>50</v>
      </c>
      <c r="G76" s="124">
        <v>0.01</v>
      </c>
      <c r="H76" s="116" t="s">
        <v>154</v>
      </c>
      <c r="I76" s="116" t="s">
        <v>1766</v>
      </c>
      <c r="J76" s="117">
        <v>9.42</v>
      </c>
      <c r="K76" s="526">
        <f>J76-(J76*VLOOKUP(H76,'Slevové skupiny'!$B$4:$C$7,2,0))</f>
        <v>9.42</v>
      </c>
      <c r="L76" s="739" t="s">
        <v>1729</v>
      </c>
      <c r="M76" s="734" t="str">
        <f>VLOOKUP(H76,'Slevové skupiny'!$B$4:$D$7,3,0)</f>
        <v>Sleva 0 %</v>
      </c>
    </row>
    <row r="77" spans="1:13" x14ac:dyDescent="0.3">
      <c r="A77" s="137" t="s">
        <v>313</v>
      </c>
      <c r="B77" s="234" t="s">
        <v>314</v>
      </c>
      <c r="C77" s="290">
        <v>20</v>
      </c>
      <c r="D77" s="104" t="s">
        <v>2</v>
      </c>
      <c r="E77" s="128">
        <v>300</v>
      </c>
      <c r="F77" s="129">
        <v>50</v>
      </c>
      <c r="G77" s="104">
        <v>0.02</v>
      </c>
      <c r="H77" s="107" t="s">
        <v>154</v>
      </c>
      <c r="I77" s="107" t="s">
        <v>1766</v>
      </c>
      <c r="J77" s="108">
        <v>9.08</v>
      </c>
      <c r="K77" s="527">
        <f>J77-(J77*VLOOKUP(H77,'Slevové skupiny'!$B$4:$C$7,2,0))</f>
        <v>9.08</v>
      </c>
      <c r="L77" s="740"/>
      <c r="M77" s="735"/>
    </row>
    <row r="78" spans="1:13" x14ac:dyDescent="0.3">
      <c r="A78" s="137" t="s">
        <v>315</v>
      </c>
      <c r="B78" s="234" t="s">
        <v>316</v>
      </c>
      <c r="C78" s="290">
        <v>25</v>
      </c>
      <c r="D78" s="104" t="s">
        <v>2</v>
      </c>
      <c r="E78" s="128">
        <v>150</v>
      </c>
      <c r="F78" s="129">
        <v>25</v>
      </c>
      <c r="G78" s="106">
        <v>0.03</v>
      </c>
      <c r="H78" s="107" t="s">
        <v>154</v>
      </c>
      <c r="I78" s="107" t="s">
        <v>1766</v>
      </c>
      <c r="J78" s="108">
        <v>13.81</v>
      </c>
      <c r="K78" s="527">
        <f>J78-(J78*VLOOKUP(H78,'Slevové skupiny'!$B$4:$C$7,2,0))</f>
        <v>13.81</v>
      </c>
      <c r="L78" s="740"/>
      <c r="M78" s="735"/>
    </row>
    <row r="79" spans="1:13" x14ac:dyDescent="0.3">
      <c r="A79" s="137" t="s">
        <v>317</v>
      </c>
      <c r="B79" s="234" t="s">
        <v>318</v>
      </c>
      <c r="C79" s="290">
        <v>32</v>
      </c>
      <c r="D79" s="104" t="s">
        <v>2</v>
      </c>
      <c r="E79" s="128">
        <v>80</v>
      </c>
      <c r="F79" s="129">
        <v>10</v>
      </c>
      <c r="G79" s="106">
        <v>0.06</v>
      </c>
      <c r="H79" s="107" t="s">
        <v>154</v>
      </c>
      <c r="I79" s="107" t="s">
        <v>1766</v>
      </c>
      <c r="J79" s="108">
        <v>20.07</v>
      </c>
      <c r="K79" s="527">
        <f>J79-(J79*VLOOKUP(H79,'Slevové skupiny'!$B$4:$C$7,2,0))</f>
        <v>20.07</v>
      </c>
      <c r="L79" s="740"/>
      <c r="M79" s="735"/>
    </row>
    <row r="80" spans="1:13" x14ac:dyDescent="0.3">
      <c r="A80" s="137" t="s">
        <v>1936</v>
      </c>
      <c r="B80" s="234" t="s">
        <v>319</v>
      </c>
      <c r="C80" s="290">
        <v>40</v>
      </c>
      <c r="D80" s="104" t="s">
        <v>2</v>
      </c>
      <c r="E80" s="128">
        <v>56</v>
      </c>
      <c r="F80" s="129">
        <v>4</v>
      </c>
      <c r="G80" s="106">
        <v>0.08</v>
      </c>
      <c r="H80" s="107" t="s">
        <v>154</v>
      </c>
      <c r="I80" s="107" t="s">
        <v>1766</v>
      </c>
      <c r="J80" s="108">
        <v>35.6</v>
      </c>
      <c r="K80" s="527">
        <f>J80-(J80*VLOOKUP(H80,'Slevové skupiny'!$B$4:$C$7,2,0))</f>
        <v>35.6</v>
      </c>
      <c r="L80" s="740"/>
      <c r="M80" s="735"/>
    </row>
    <row r="81" spans="1:13" x14ac:dyDescent="0.3">
      <c r="A81" s="137" t="s">
        <v>1937</v>
      </c>
      <c r="B81" s="234" t="s">
        <v>320</v>
      </c>
      <c r="C81" s="290">
        <v>50</v>
      </c>
      <c r="D81" s="104" t="s">
        <v>2</v>
      </c>
      <c r="E81" s="128">
        <v>30</v>
      </c>
      <c r="F81" s="129">
        <v>2</v>
      </c>
      <c r="G81" s="106">
        <v>0.19</v>
      </c>
      <c r="H81" s="107" t="s">
        <v>154</v>
      </c>
      <c r="I81" s="107" t="s">
        <v>1766</v>
      </c>
      <c r="J81" s="108">
        <v>90.28</v>
      </c>
      <c r="K81" s="527">
        <f>J81-(J81*VLOOKUP(H81,'Slevové skupiny'!$B$4:$C$7,2,0))</f>
        <v>90.28</v>
      </c>
      <c r="L81" s="740"/>
      <c r="M81" s="735"/>
    </row>
    <row r="82" spans="1:13" x14ac:dyDescent="0.3">
      <c r="A82" s="137" t="s">
        <v>1938</v>
      </c>
      <c r="B82" s="234" t="s">
        <v>321</v>
      </c>
      <c r="C82" s="290">
        <v>63</v>
      </c>
      <c r="D82" s="104" t="s">
        <v>2</v>
      </c>
      <c r="E82" s="128">
        <v>10</v>
      </c>
      <c r="F82" s="129">
        <v>2</v>
      </c>
      <c r="G82" s="106">
        <v>0.37</v>
      </c>
      <c r="H82" s="107" t="s">
        <v>154</v>
      </c>
      <c r="I82" s="107" t="s">
        <v>1766</v>
      </c>
      <c r="J82" s="108">
        <v>159.32</v>
      </c>
      <c r="K82" s="527">
        <f>J82-(J82*VLOOKUP(H82,'Slevové skupiny'!$B$4:$C$7,2,0))</f>
        <v>159.32</v>
      </c>
      <c r="L82" s="740"/>
      <c r="M82" s="735"/>
    </row>
    <row r="83" spans="1:13" x14ac:dyDescent="0.3">
      <c r="A83" s="137" t="s">
        <v>1785</v>
      </c>
      <c r="B83" s="234" t="s">
        <v>322</v>
      </c>
      <c r="C83" s="290">
        <v>75</v>
      </c>
      <c r="D83" s="104" t="s">
        <v>2</v>
      </c>
      <c r="E83" s="128">
        <v>6</v>
      </c>
      <c r="F83" s="129">
        <v>1</v>
      </c>
      <c r="G83" s="106">
        <v>0.4</v>
      </c>
      <c r="H83" s="107" t="s">
        <v>154</v>
      </c>
      <c r="I83" s="107" t="s">
        <v>1766</v>
      </c>
      <c r="J83" s="108">
        <v>318.77</v>
      </c>
      <c r="K83" s="527">
        <f>J83-(J83*VLOOKUP(H83,'Slevové skupiny'!$B$4:$C$7,2,0))</f>
        <v>318.77</v>
      </c>
      <c r="L83" s="740"/>
      <c r="M83" s="735"/>
    </row>
    <row r="84" spans="1:13" x14ac:dyDescent="0.3">
      <c r="A84" s="137" t="s">
        <v>1788</v>
      </c>
      <c r="B84" s="234" t="s">
        <v>323</v>
      </c>
      <c r="C84" s="290">
        <v>90</v>
      </c>
      <c r="D84" s="104" t="s">
        <v>2</v>
      </c>
      <c r="E84" s="128">
        <v>6</v>
      </c>
      <c r="F84" s="129">
        <v>1</v>
      </c>
      <c r="G84" s="106">
        <v>0.56000000000000005</v>
      </c>
      <c r="H84" s="107" t="s">
        <v>154</v>
      </c>
      <c r="I84" s="107" t="s">
        <v>1766</v>
      </c>
      <c r="J84" s="108">
        <v>483.81</v>
      </c>
      <c r="K84" s="527">
        <f>J84-(J84*VLOOKUP(H84,'Slevové skupiny'!$B$4:$C$7,2,0))</f>
        <v>483.81</v>
      </c>
      <c r="L84" s="740"/>
      <c r="M84" s="735"/>
    </row>
    <row r="85" spans="1:13" x14ac:dyDescent="0.3">
      <c r="A85" s="137" t="s">
        <v>1787</v>
      </c>
      <c r="B85" s="234" t="s">
        <v>324</v>
      </c>
      <c r="C85" s="290">
        <v>110</v>
      </c>
      <c r="D85" s="104" t="s">
        <v>2</v>
      </c>
      <c r="E85" s="128">
        <v>4</v>
      </c>
      <c r="F85" s="129">
        <v>1</v>
      </c>
      <c r="G85" s="106">
        <v>0.93</v>
      </c>
      <c r="H85" s="107" t="s">
        <v>154</v>
      </c>
      <c r="I85" s="107" t="s">
        <v>1766</v>
      </c>
      <c r="J85" s="108">
        <v>871.56</v>
      </c>
      <c r="K85" s="527">
        <f>J85-(J85*VLOOKUP(H85,'Slevové skupiny'!$B$4:$C$7,2,0))</f>
        <v>871.56</v>
      </c>
      <c r="L85" s="740"/>
      <c r="M85" s="735"/>
    </row>
    <row r="86" spans="1:13" ht="15" thickBot="1" x14ac:dyDescent="0.35">
      <c r="A86" s="134" t="s">
        <v>325</v>
      </c>
      <c r="B86" s="239" t="s">
        <v>326</v>
      </c>
      <c r="C86" s="292">
        <v>125</v>
      </c>
      <c r="D86" s="125" t="s">
        <v>2</v>
      </c>
      <c r="E86" s="135">
        <v>2</v>
      </c>
      <c r="F86" s="136">
        <v>1</v>
      </c>
      <c r="G86" s="121">
        <v>2.0499999999999998</v>
      </c>
      <c r="H86" s="122" t="s">
        <v>154</v>
      </c>
      <c r="I86" s="122" t="s">
        <v>1766</v>
      </c>
      <c r="J86" s="123">
        <v>2068.4499999999998</v>
      </c>
      <c r="K86" s="528">
        <f>J86-(J86*VLOOKUP(H86,'Slevové skupiny'!$B$4:$C$7,2,0))</f>
        <v>2068.4499999999998</v>
      </c>
      <c r="L86" s="740"/>
      <c r="M86" s="735"/>
    </row>
    <row r="87" spans="1:13" ht="15" thickBot="1" x14ac:dyDescent="0.35">
      <c r="A87" s="194" t="s">
        <v>327</v>
      </c>
      <c r="B87" s="240" t="s">
        <v>328</v>
      </c>
      <c r="C87" s="296" t="s">
        <v>329</v>
      </c>
      <c r="D87" s="46" t="s">
        <v>2</v>
      </c>
      <c r="E87" s="47">
        <v>100</v>
      </c>
      <c r="F87" s="48">
        <v>10</v>
      </c>
      <c r="G87" s="49">
        <v>3.5999999999999997E-2</v>
      </c>
      <c r="H87" s="50" t="s">
        <v>154</v>
      </c>
      <c r="I87" s="50" t="s">
        <v>1766</v>
      </c>
      <c r="J87" s="269">
        <v>31.84</v>
      </c>
      <c r="K87" s="529">
        <f>J87-(J87*VLOOKUP(H87,'Slevové skupiny'!$B$4:$C$7,2,0))</f>
        <v>31.84</v>
      </c>
      <c r="L87" s="740"/>
      <c r="M87" s="735"/>
    </row>
    <row r="88" spans="1:13" x14ac:dyDescent="0.3">
      <c r="A88" s="191" t="s">
        <v>330</v>
      </c>
      <c r="B88" s="233" t="s">
        <v>331</v>
      </c>
      <c r="C88" s="289">
        <v>16</v>
      </c>
      <c r="D88" s="115" t="s">
        <v>2</v>
      </c>
      <c r="E88" s="126">
        <v>200</v>
      </c>
      <c r="F88" s="127">
        <v>50</v>
      </c>
      <c r="G88" s="124">
        <v>0.01</v>
      </c>
      <c r="H88" s="116" t="s">
        <v>154</v>
      </c>
      <c r="I88" s="116" t="s">
        <v>1766</v>
      </c>
      <c r="J88" s="117">
        <v>17.13</v>
      </c>
      <c r="K88" s="526">
        <f>J88-(J88*VLOOKUP(H88,'Slevové skupiny'!$B$4:$C$7,2,0))</f>
        <v>17.13</v>
      </c>
      <c r="L88" s="740"/>
      <c r="M88" s="735"/>
    </row>
    <row r="89" spans="1:13" x14ac:dyDescent="0.3">
      <c r="A89" s="137" t="s">
        <v>332</v>
      </c>
      <c r="B89" s="234" t="s">
        <v>333</v>
      </c>
      <c r="C89" s="290">
        <v>20</v>
      </c>
      <c r="D89" s="104" t="s">
        <v>2</v>
      </c>
      <c r="E89" s="128">
        <v>400</v>
      </c>
      <c r="F89" s="129">
        <v>50</v>
      </c>
      <c r="G89" s="106">
        <v>1.4E-2</v>
      </c>
      <c r="H89" s="107" t="s">
        <v>154</v>
      </c>
      <c r="I89" s="107" t="s">
        <v>1766</v>
      </c>
      <c r="J89" s="108">
        <v>13.12</v>
      </c>
      <c r="K89" s="527">
        <f>J89-(J89*VLOOKUP(H89,'Slevové skupiny'!$B$4:$C$7,2,0))</f>
        <v>13.12</v>
      </c>
      <c r="L89" s="740"/>
      <c r="M89" s="735"/>
    </row>
    <row r="90" spans="1:13" x14ac:dyDescent="0.3">
      <c r="A90" s="137" t="s">
        <v>334</v>
      </c>
      <c r="B90" s="234" t="s">
        <v>335</v>
      </c>
      <c r="C90" s="290">
        <v>25</v>
      </c>
      <c r="D90" s="104" t="s">
        <v>2</v>
      </c>
      <c r="E90" s="128">
        <v>200</v>
      </c>
      <c r="F90" s="129">
        <v>25</v>
      </c>
      <c r="G90" s="106">
        <v>0.03</v>
      </c>
      <c r="H90" s="107" t="s">
        <v>154</v>
      </c>
      <c r="I90" s="107" t="s">
        <v>1766</v>
      </c>
      <c r="J90" s="108">
        <v>17.399999999999999</v>
      </c>
      <c r="K90" s="527">
        <f>J90-(J90*VLOOKUP(H90,'Slevové skupiny'!$B$4:$C$7,2,0))</f>
        <v>17.399999999999999</v>
      </c>
      <c r="L90" s="740"/>
      <c r="M90" s="735"/>
    </row>
    <row r="91" spans="1:13" x14ac:dyDescent="0.3">
      <c r="A91" s="137" t="s">
        <v>336</v>
      </c>
      <c r="B91" s="234" t="s">
        <v>337</v>
      </c>
      <c r="C91" s="290">
        <v>32</v>
      </c>
      <c r="D91" s="104" t="s">
        <v>2</v>
      </c>
      <c r="E91" s="128">
        <v>80</v>
      </c>
      <c r="F91" s="129">
        <v>10</v>
      </c>
      <c r="G91" s="106">
        <v>0.05</v>
      </c>
      <c r="H91" s="107" t="s">
        <v>154</v>
      </c>
      <c r="I91" s="107" t="s">
        <v>1766</v>
      </c>
      <c r="J91" s="108">
        <v>26.93</v>
      </c>
      <c r="K91" s="527">
        <f>J91-(J91*VLOOKUP(H91,'Slevové skupiny'!$B$4:$C$7,2,0))</f>
        <v>26.93</v>
      </c>
      <c r="L91" s="740"/>
      <c r="M91" s="735"/>
    </row>
    <row r="92" spans="1:13" x14ac:dyDescent="0.3">
      <c r="A92" s="137" t="s">
        <v>338</v>
      </c>
      <c r="B92" s="234" t="s">
        <v>339</v>
      </c>
      <c r="C92" s="290">
        <v>40</v>
      </c>
      <c r="D92" s="104" t="s">
        <v>2</v>
      </c>
      <c r="E92" s="128">
        <v>30</v>
      </c>
      <c r="F92" s="129">
        <v>10</v>
      </c>
      <c r="G92" s="106">
        <v>9.6000000000000002E-2</v>
      </c>
      <c r="H92" s="107" t="s">
        <v>154</v>
      </c>
      <c r="I92" s="107" t="s">
        <v>1766</v>
      </c>
      <c r="J92" s="108">
        <v>53.11</v>
      </c>
      <c r="K92" s="527">
        <f>J92-(J92*VLOOKUP(H92,'Slevové skupiny'!$B$4:$C$7,2,0))</f>
        <v>53.11</v>
      </c>
      <c r="L92" s="740"/>
      <c r="M92" s="735"/>
    </row>
    <row r="93" spans="1:13" x14ac:dyDescent="0.3">
      <c r="A93" s="137" t="s">
        <v>1797</v>
      </c>
      <c r="B93" s="234" t="s">
        <v>340</v>
      </c>
      <c r="C93" s="290">
        <v>50</v>
      </c>
      <c r="D93" s="104" t="s">
        <v>2</v>
      </c>
      <c r="E93" s="128">
        <v>40</v>
      </c>
      <c r="F93" s="129">
        <v>4</v>
      </c>
      <c r="G93" s="106">
        <v>0.09</v>
      </c>
      <c r="H93" s="107" t="s">
        <v>154</v>
      </c>
      <c r="I93" s="107" t="s">
        <v>1766</v>
      </c>
      <c r="J93" s="108">
        <v>99.55</v>
      </c>
      <c r="K93" s="527">
        <f>J93-(J93*VLOOKUP(H93,'Slevové skupiny'!$B$4:$C$7,2,0))</f>
        <v>99.55</v>
      </c>
      <c r="L93" s="740"/>
      <c r="M93" s="735"/>
    </row>
    <row r="94" spans="1:13" x14ac:dyDescent="0.3">
      <c r="A94" s="137" t="s">
        <v>1780</v>
      </c>
      <c r="B94" s="234" t="s">
        <v>341</v>
      </c>
      <c r="C94" s="290">
        <v>63</v>
      </c>
      <c r="D94" s="104" t="s">
        <v>2</v>
      </c>
      <c r="E94" s="128">
        <v>12</v>
      </c>
      <c r="F94" s="129">
        <v>2</v>
      </c>
      <c r="G94" s="106">
        <v>0.17</v>
      </c>
      <c r="H94" s="107" t="s">
        <v>154</v>
      </c>
      <c r="I94" s="107" t="s">
        <v>1766</v>
      </c>
      <c r="J94" s="108">
        <v>204.96</v>
      </c>
      <c r="K94" s="527">
        <f>J94-(J94*VLOOKUP(H94,'Slevové skupiny'!$B$4:$C$7,2,0))</f>
        <v>204.96</v>
      </c>
      <c r="L94" s="740"/>
      <c r="M94" s="735"/>
    </row>
    <row r="95" spans="1:13" x14ac:dyDescent="0.3">
      <c r="A95" s="137" t="s">
        <v>1784</v>
      </c>
      <c r="B95" s="234" t="s">
        <v>342</v>
      </c>
      <c r="C95" s="290">
        <v>75</v>
      </c>
      <c r="D95" s="104" t="s">
        <v>2</v>
      </c>
      <c r="E95" s="128">
        <v>8</v>
      </c>
      <c r="F95" s="129">
        <v>1</v>
      </c>
      <c r="G95" s="106">
        <v>0.35799999999999998</v>
      </c>
      <c r="H95" s="107" t="s">
        <v>154</v>
      </c>
      <c r="I95" s="107" t="s">
        <v>1766</v>
      </c>
      <c r="J95" s="108">
        <v>375.09</v>
      </c>
      <c r="K95" s="527">
        <f>J95-(J95*VLOOKUP(H95,'Slevové skupiny'!$B$4:$C$7,2,0))</f>
        <v>375.09</v>
      </c>
      <c r="L95" s="740"/>
      <c r="M95" s="735"/>
    </row>
    <row r="96" spans="1:13" x14ac:dyDescent="0.3">
      <c r="A96" s="137" t="s">
        <v>1786</v>
      </c>
      <c r="B96" s="234" t="s">
        <v>343</v>
      </c>
      <c r="C96" s="290">
        <v>90</v>
      </c>
      <c r="D96" s="104" t="s">
        <v>2</v>
      </c>
      <c r="E96" s="128">
        <v>6</v>
      </c>
      <c r="F96" s="129">
        <v>1</v>
      </c>
      <c r="G96" s="106">
        <v>0.37</v>
      </c>
      <c r="H96" s="107" t="s">
        <v>154</v>
      </c>
      <c r="I96" s="107" t="s">
        <v>1766</v>
      </c>
      <c r="J96" s="108">
        <v>569.07000000000005</v>
      </c>
      <c r="K96" s="527">
        <f>J96-(J96*VLOOKUP(H96,'Slevové skupiny'!$B$4:$C$7,2,0))</f>
        <v>569.07000000000005</v>
      </c>
      <c r="L96" s="740"/>
      <c r="M96" s="735"/>
    </row>
    <row r="97" spans="1:14" x14ac:dyDescent="0.3">
      <c r="A97" s="137" t="s">
        <v>1783</v>
      </c>
      <c r="B97" s="234" t="s">
        <v>344</v>
      </c>
      <c r="C97" s="290">
        <v>110</v>
      </c>
      <c r="D97" s="104" t="s">
        <v>2</v>
      </c>
      <c r="E97" s="128">
        <v>6</v>
      </c>
      <c r="F97" s="138">
        <v>1</v>
      </c>
      <c r="G97" s="111">
        <v>0.77</v>
      </c>
      <c r="H97" s="107" t="s">
        <v>154</v>
      </c>
      <c r="I97" s="107" t="s">
        <v>1766</v>
      </c>
      <c r="J97" s="108">
        <v>789.84</v>
      </c>
      <c r="K97" s="527">
        <f>J97-(J97*VLOOKUP(H97,'Slevové skupiny'!$B$4:$C$7,2,0))</f>
        <v>789.84</v>
      </c>
      <c r="L97" s="740"/>
      <c r="M97" s="735"/>
    </row>
    <row r="98" spans="1:14" ht="15" thickBot="1" x14ac:dyDescent="0.35">
      <c r="A98" s="134" t="s">
        <v>345</v>
      </c>
      <c r="B98" s="239" t="s">
        <v>346</v>
      </c>
      <c r="C98" s="292">
        <v>125</v>
      </c>
      <c r="D98" s="125" t="s">
        <v>2</v>
      </c>
      <c r="E98" s="135">
        <v>2</v>
      </c>
      <c r="F98" s="136">
        <v>1</v>
      </c>
      <c r="G98" s="121">
        <v>1.03</v>
      </c>
      <c r="H98" s="122" t="s">
        <v>154</v>
      </c>
      <c r="I98" s="122" t="s">
        <v>1766</v>
      </c>
      <c r="J98" s="123">
        <v>1498.26</v>
      </c>
      <c r="K98" s="528">
        <f>J98-(J98*VLOOKUP(H98,'Slevové skupiny'!$B$4:$C$7,2,0))</f>
        <v>1498.26</v>
      </c>
      <c r="L98" s="740"/>
      <c r="M98" s="735"/>
    </row>
    <row r="99" spans="1:14" x14ac:dyDescent="0.3">
      <c r="A99" s="193" t="s">
        <v>347</v>
      </c>
      <c r="B99" s="236" t="s">
        <v>348</v>
      </c>
      <c r="C99" s="293">
        <v>20</v>
      </c>
      <c r="D99" s="12" t="s">
        <v>2</v>
      </c>
      <c r="E99" s="42">
        <v>400</v>
      </c>
      <c r="F99" s="33">
        <v>50</v>
      </c>
      <c r="G99" s="14">
        <v>0.01</v>
      </c>
      <c r="H99" s="15" t="s">
        <v>154</v>
      </c>
      <c r="I99" s="15" t="s">
        <v>1766</v>
      </c>
      <c r="J99" s="275">
        <v>12.41</v>
      </c>
      <c r="K99" s="523">
        <f>J99-(J99*VLOOKUP(H99,'Slevové skupiny'!$B$4:$C$7,2,0))</f>
        <v>12.41</v>
      </c>
      <c r="L99" s="740"/>
      <c r="M99" s="735"/>
    </row>
    <row r="100" spans="1:14" x14ac:dyDescent="0.3">
      <c r="A100" s="51" t="s">
        <v>349</v>
      </c>
      <c r="B100" s="237" t="s">
        <v>350</v>
      </c>
      <c r="C100" s="295">
        <v>25</v>
      </c>
      <c r="D100" s="16" t="s">
        <v>2</v>
      </c>
      <c r="E100" s="43">
        <v>200</v>
      </c>
      <c r="F100" s="36">
        <v>25</v>
      </c>
      <c r="G100" s="19">
        <v>0.03</v>
      </c>
      <c r="H100" s="18" t="s">
        <v>154</v>
      </c>
      <c r="I100" s="18" t="s">
        <v>1766</v>
      </c>
      <c r="J100" s="26">
        <v>18.829999999999998</v>
      </c>
      <c r="K100" s="524">
        <f>J100-(J100*VLOOKUP(H100,'Slevové skupiny'!$B$4:$C$7,2,0))</f>
        <v>18.829999999999998</v>
      </c>
      <c r="L100" s="740"/>
      <c r="M100" s="735"/>
    </row>
    <row r="101" spans="1:14" ht="15" thickBot="1" x14ac:dyDescent="0.35">
      <c r="A101" s="45" t="s">
        <v>351</v>
      </c>
      <c r="B101" s="238" t="s">
        <v>352</v>
      </c>
      <c r="C101" s="294">
        <v>32</v>
      </c>
      <c r="D101" s="20" t="s">
        <v>2</v>
      </c>
      <c r="E101" s="44">
        <v>100</v>
      </c>
      <c r="F101" s="39">
        <v>20</v>
      </c>
      <c r="G101" s="22">
        <v>5.8999999999999997E-2</v>
      </c>
      <c r="H101" s="23" t="s">
        <v>154</v>
      </c>
      <c r="I101" s="23" t="s">
        <v>1766</v>
      </c>
      <c r="J101" s="274">
        <v>44.55</v>
      </c>
      <c r="K101" s="525">
        <f>J101-(J101*VLOOKUP(H101,'Slevové skupiny'!$B$4:$C$7,2,0))</f>
        <v>44.55</v>
      </c>
      <c r="L101" s="740"/>
      <c r="M101" s="735"/>
    </row>
    <row r="102" spans="1:14" x14ac:dyDescent="0.3">
      <c r="A102" s="191" t="s">
        <v>353</v>
      </c>
      <c r="B102" s="233" t="s">
        <v>354</v>
      </c>
      <c r="C102" s="289">
        <v>16</v>
      </c>
      <c r="D102" s="115" t="s">
        <v>2</v>
      </c>
      <c r="E102" s="126">
        <v>280</v>
      </c>
      <c r="F102" s="127">
        <v>20</v>
      </c>
      <c r="G102" s="124">
        <v>0.01</v>
      </c>
      <c r="H102" s="116" t="s">
        <v>154</v>
      </c>
      <c r="I102" s="116" t="s">
        <v>1766</v>
      </c>
      <c r="J102" s="117">
        <v>22.67</v>
      </c>
      <c r="K102" s="526">
        <f>J102-(J102*VLOOKUP(H102,'Slevové skupiny'!$B$4:$C$7,2,0))</f>
        <v>22.67</v>
      </c>
      <c r="L102" s="740"/>
      <c r="M102" s="735"/>
    </row>
    <row r="103" spans="1:14" x14ac:dyDescent="0.3">
      <c r="A103" s="137" t="s">
        <v>355</v>
      </c>
      <c r="B103" s="234" t="s">
        <v>356</v>
      </c>
      <c r="C103" s="290">
        <v>20</v>
      </c>
      <c r="D103" s="104" t="s">
        <v>2</v>
      </c>
      <c r="E103" s="128">
        <v>200</v>
      </c>
      <c r="F103" s="129">
        <v>20</v>
      </c>
      <c r="G103" s="106">
        <v>0.02</v>
      </c>
      <c r="H103" s="107" t="s">
        <v>154</v>
      </c>
      <c r="I103" s="107" t="s">
        <v>1766</v>
      </c>
      <c r="J103" s="108">
        <v>23.08</v>
      </c>
      <c r="K103" s="527">
        <f>J103-(J103*VLOOKUP(H103,'Slevové skupiny'!$B$4:$C$7,2,0))</f>
        <v>23.08</v>
      </c>
      <c r="L103" s="740"/>
      <c r="M103" s="735"/>
    </row>
    <row r="104" spans="1:14" ht="15" thickBot="1" x14ac:dyDescent="0.35">
      <c r="A104" s="134" t="s">
        <v>357</v>
      </c>
      <c r="B104" s="239" t="s">
        <v>358</v>
      </c>
      <c r="C104" s="292">
        <v>25</v>
      </c>
      <c r="D104" s="125" t="s">
        <v>2</v>
      </c>
      <c r="E104" s="135">
        <v>100</v>
      </c>
      <c r="F104" s="136">
        <v>10</v>
      </c>
      <c r="G104" s="121">
        <v>2.4E-2</v>
      </c>
      <c r="H104" s="122" t="s">
        <v>154</v>
      </c>
      <c r="I104" s="122" t="s">
        <v>1766</v>
      </c>
      <c r="J104" s="123">
        <v>53.03</v>
      </c>
      <c r="K104" s="528">
        <f>J104-(J104*VLOOKUP(H104,'Slevové skupiny'!$B$4:$C$7,2,0))</f>
        <v>53.03</v>
      </c>
      <c r="L104" s="740"/>
      <c r="M104" s="735"/>
    </row>
    <row r="105" spans="1:14" x14ac:dyDescent="0.3">
      <c r="A105" s="193" t="s">
        <v>359</v>
      </c>
      <c r="B105" s="236" t="s">
        <v>360</v>
      </c>
      <c r="C105" s="293">
        <v>20</v>
      </c>
      <c r="D105" s="12" t="s">
        <v>2</v>
      </c>
      <c r="E105" s="42">
        <v>60</v>
      </c>
      <c r="F105" s="33">
        <v>10</v>
      </c>
      <c r="G105" s="14">
        <v>0.02</v>
      </c>
      <c r="H105" s="15" t="s">
        <v>154</v>
      </c>
      <c r="I105" s="15" t="s">
        <v>1766</v>
      </c>
      <c r="J105" s="275">
        <v>35.5</v>
      </c>
      <c r="K105" s="523">
        <f>J105-(J105*VLOOKUP(H105,'Slevové skupiny'!$B$4:$C$7,2,0))</f>
        <v>35.5</v>
      </c>
      <c r="L105" s="740"/>
      <c r="M105" s="735"/>
    </row>
    <row r="106" spans="1:14" ht="15" thickBot="1" x14ac:dyDescent="0.35">
      <c r="A106" s="45" t="s">
        <v>361</v>
      </c>
      <c r="B106" s="238" t="s">
        <v>362</v>
      </c>
      <c r="C106" s="294">
        <v>25</v>
      </c>
      <c r="D106" s="20" t="s">
        <v>2</v>
      </c>
      <c r="E106" s="44">
        <v>40</v>
      </c>
      <c r="F106" s="39">
        <v>10</v>
      </c>
      <c r="G106" s="22">
        <v>0.04</v>
      </c>
      <c r="H106" s="23" t="s">
        <v>154</v>
      </c>
      <c r="I106" s="23" t="s">
        <v>1766</v>
      </c>
      <c r="J106" s="274">
        <v>36.94</v>
      </c>
      <c r="K106" s="525">
        <f>J106-(J106*VLOOKUP(H106,'Slevové skupiny'!$B$4:$C$7,2,0))</f>
        <v>36.94</v>
      </c>
      <c r="L106" s="740"/>
      <c r="M106" s="735"/>
    </row>
    <row r="107" spans="1:14" x14ac:dyDescent="0.3">
      <c r="A107" s="195" t="s">
        <v>363</v>
      </c>
      <c r="B107" s="241" t="s">
        <v>364</v>
      </c>
      <c r="C107" s="312">
        <v>20</v>
      </c>
      <c r="D107" s="113" t="s">
        <v>2</v>
      </c>
      <c r="E107" s="139">
        <v>36</v>
      </c>
      <c r="F107" s="140">
        <v>1</v>
      </c>
      <c r="G107" s="141">
        <v>0.19</v>
      </c>
      <c r="H107" s="142" t="s">
        <v>154</v>
      </c>
      <c r="I107" s="142" t="s">
        <v>1766</v>
      </c>
      <c r="J107" s="117">
        <v>266.14</v>
      </c>
      <c r="K107" s="526">
        <f>J107-(J107*VLOOKUP(H107,'Slevové skupiny'!$B$4:$C$7,2,0))</f>
        <v>266.14</v>
      </c>
      <c r="L107" s="740"/>
      <c r="M107" s="735"/>
    </row>
    <row r="108" spans="1:14" ht="15" thickBot="1" x14ac:dyDescent="0.35">
      <c r="A108" s="192" t="s">
        <v>365</v>
      </c>
      <c r="B108" s="235" t="s">
        <v>366</v>
      </c>
      <c r="C108" s="313">
        <v>25</v>
      </c>
      <c r="D108" s="119" t="s">
        <v>2</v>
      </c>
      <c r="E108" s="130">
        <v>36</v>
      </c>
      <c r="F108" s="131">
        <v>1</v>
      </c>
      <c r="G108" s="132">
        <v>0.2</v>
      </c>
      <c r="H108" s="133" t="s">
        <v>154</v>
      </c>
      <c r="I108" s="133" t="s">
        <v>1766</v>
      </c>
      <c r="J108" s="123">
        <v>266.14</v>
      </c>
      <c r="K108" s="528">
        <f>J108-(J108*VLOOKUP(H108,'Slevové skupiny'!$B$4:$C$7,2,0))</f>
        <v>266.14</v>
      </c>
      <c r="L108" s="740"/>
      <c r="M108" s="735"/>
    </row>
    <row r="109" spans="1:14" x14ac:dyDescent="0.3">
      <c r="A109" s="193" t="s">
        <v>430</v>
      </c>
      <c r="B109" s="236" t="s">
        <v>431</v>
      </c>
      <c r="C109" s="293">
        <v>20</v>
      </c>
      <c r="D109" s="12" t="s">
        <v>2</v>
      </c>
      <c r="E109" s="42">
        <v>50</v>
      </c>
      <c r="F109" s="33">
        <v>10</v>
      </c>
      <c r="G109" s="14">
        <v>2.5000000000000001E-2</v>
      </c>
      <c r="H109" s="15" t="s">
        <v>154</v>
      </c>
      <c r="I109" s="15" t="s">
        <v>1766</v>
      </c>
      <c r="J109" s="275">
        <v>73.87</v>
      </c>
      <c r="K109" s="523">
        <f>J109-(J109*VLOOKUP(H109,'Slevové skupiny'!$B$4:$C$7,2,0))</f>
        <v>73.87</v>
      </c>
      <c r="L109" s="758"/>
      <c r="M109" s="735"/>
    </row>
    <row r="110" spans="1:14" x14ac:dyDescent="0.3">
      <c r="A110" s="51" t="s">
        <v>1939</v>
      </c>
      <c r="B110" s="237" t="s">
        <v>432</v>
      </c>
      <c r="C110" s="295">
        <v>25</v>
      </c>
      <c r="D110" s="16" t="s">
        <v>2</v>
      </c>
      <c r="E110" s="43">
        <v>50</v>
      </c>
      <c r="F110" s="36">
        <v>10</v>
      </c>
      <c r="G110" s="19">
        <v>3.5000000000000003E-2</v>
      </c>
      <c r="H110" s="18" t="s">
        <v>154</v>
      </c>
      <c r="I110" s="18" t="s">
        <v>1766</v>
      </c>
      <c r="J110" s="26">
        <v>84.69</v>
      </c>
      <c r="K110" s="524">
        <f>J110-(J110*VLOOKUP(H110,'Slevové skupiny'!$B$4:$C$7,2,0))</f>
        <v>84.69</v>
      </c>
      <c r="L110" s="758"/>
      <c r="M110" s="735"/>
      <c r="N110" t="s">
        <v>1989</v>
      </c>
    </row>
    <row r="111" spans="1:14" ht="15" thickBot="1" x14ac:dyDescent="0.35">
      <c r="A111" s="45" t="s">
        <v>433</v>
      </c>
      <c r="B111" s="238" t="s">
        <v>434</v>
      </c>
      <c r="C111" s="294">
        <v>32</v>
      </c>
      <c r="D111" s="20" t="s">
        <v>2</v>
      </c>
      <c r="E111" s="44">
        <v>20</v>
      </c>
      <c r="F111" s="39">
        <v>5</v>
      </c>
      <c r="G111" s="22">
        <v>0.05</v>
      </c>
      <c r="H111" s="23" t="s">
        <v>154</v>
      </c>
      <c r="I111" s="23" t="s">
        <v>1766</v>
      </c>
      <c r="J111" s="274">
        <v>129.86000000000001</v>
      </c>
      <c r="K111" s="525">
        <f>J111-(J111*VLOOKUP(H111,'Slevové skupiny'!$B$4:$C$7,2,0))</f>
        <v>129.86000000000001</v>
      </c>
      <c r="L111" s="759"/>
      <c r="M111" s="736"/>
    </row>
    <row r="112" spans="1:14" ht="15" customHeight="1" x14ac:dyDescent="0.3">
      <c r="A112" s="191" t="s">
        <v>367</v>
      </c>
      <c r="B112" s="233" t="s">
        <v>368</v>
      </c>
      <c r="C112" s="289" t="s">
        <v>369</v>
      </c>
      <c r="D112" s="115" t="s">
        <v>2</v>
      </c>
      <c r="E112" s="126">
        <v>400</v>
      </c>
      <c r="F112" s="127">
        <v>50</v>
      </c>
      <c r="G112" s="124">
        <v>0.01</v>
      </c>
      <c r="H112" s="116" t="s">
        <v>154</v>
      </c>
      <c r="I112" s="116" t="s">
        <v>1766</v>
      </c>
      <c r="J112" s="117">
        <v>13.69</v>
      </c>
      <c r="K112" s="526">
        <f>J112-(J112*VLOOKUP(H112,'Slevové skupiny'!$B$4:$C$7,2,0))</f>
        <v>13.69</v>
      </c>
      <c r="L112" s="739" t="s">
        <v>1731</v>
      </c>
      <c r="M112" s="734" t="str">
        <f>VLOOKUP(H112,'Slevové skupiny'!$B$4:$D$7,3,0)</f>
        <v>Sleva 0 %</v>
      </c>
    </row>
    <row r="113" spans="1:13" x14ac:dyDescent="0.3">
      <c r="A113" s="137" t="s">
        <v>370</v>
      </c>
      <c r="B113" s="234" t="s">
        <v>371</v>
      </c>
      <c r="C113" s="290" t="s">
        <v>372</v>
      </c>
      <c r="D113" s="104" t="s">
        <v>2</v>
      </c>
      <c r="E113" s="128">
        <v>300</v>
      </c>
      <c r="F113" s="129">
        <v>50</v>
      </c>
      <c r="G113" s="104">
        <v>0.01</v>
      </c>
      <c r="H113" s="107" t="s">
        <v>154</v>
      </c>
      <c r="I113" s="107" t="s">
        <v>1766</v>
      </c>
      <c r="J113" s="108">
        <v>13.69</v>
      </c>
      <c r="K113" s="527">
        <f>J113-(J113*VLOOKUP(H113,'Slevové skupiny'!$B$4:$C$7,2,0))</f>
        <v>13.69</v>
      </c>
      <c r="L113" s="740"/>
      <c r="M113" s="735"/>
    </row>
    <row r="114" spans="1:13" x14ac:dyDescent="0.3">
      <c r="A114" s="137" t="s">
        <v>373</v>
      </c>
      <c r="B114" s="234" t="s">
        <v>374</v>
      </c>
      <c r="C114" s="290" t="s">
        <v>375</v>
      </c>
      <c r="D114" s="104" t="s">
        <v>2</v>
      </c>
      <c r="E114" s="128">
        <v>400</v>
      </c>
      <c r="F114" s="129">
        <v>50</v>
      </c>
      <c r="G114" s="106">
        <v>1.2E-2</v>
      </c>
      <c r="H114" s="107" t="s">
        <v>154</v>
      </c>
      <c r="I114" s="107" t="s">
        <v>1766</v>
      </c>
      <c r="J114" s="108">
        <v>12.26</v>
      </c>
      <c r="K114" s="527">
        <f>J114-(J114*VLOOKUP(H114,'Slevové skupiny'!$B$4:$C$7,2,0))</f>
        <v>12.26</v>
      </c>
      <c r="L114" s="740"/>
      <c r="M114" s="735"/>
    </row>
    <row r="115" spans="1:13" x14ac:dyDescent="0.3">
      <c r="A115" s="137" t="s">
        <v>376</v>
      </c>
      <c r="B115" s="234" t="s">
        <v>377</v>
      </c>
      <c r="C115" s="290" t="s">
        <v>378</v>
      </c>
      <c r="D115" s="104" t="s">
        <v>2</v>
      </c>
      <c r="E115" s="128">
        <v>300</v>
      </c>
      <c r="F115" s="129">
        <v>10</v>
      </c>
      <c r="G115" s="106">
        <v>0.02</v>
      </c>
      <c r="H115" s="107" t="s">
        <v>154</v>
      </c>
      <c r="I115" s="107" t="s">
        <v>1766</v>
      </c>
      <c r="J115" s="108">
        <v>24.1</v>
      </c>
      <c r="K115" s="527">
        <f>J115-(J115*VLOOKUP(H115,'Slevové skupiny'!$B$4:$C$7,2,0))</f>
        <v>24.1</v>
      </c>
      <c r="L115" s="740"/>
      <c r="M115" s="735"/>
    </row>
    <row r="116" spans="1:13" x14ac:dyDescent="0.3">
      <c r="A116" s="137" t="s">
        <v>379</v>
      </c>
      <c r="B116" s="234" t="s">
        <v>380</v>
      </c>
      <c r="C116" s="290" t="s">
        <v>381</v>
      </c>
      <c r="D116" s="104" t="s">
        <v>2</v>
      </c>
      <c r="E116" s="128">
        <v>200</v>
      </c>
      <c r="F116" s="129">
        <v>10</v>
      </c>
      <c r="G116" s="106">
        <v>0.02</v>
      </c>
      <c r="H116" s="107" t="s">
        <v>154</v>
      </c>
      <c r="I116" s="107" t="s">
        <v>1766</v>
      </c>
      <c r="J116" s="108">
        <v>21.68</v>
      </c>
      <c r="K116" s="527">
        <f>J116-(J116*VLOOKUP(H116,'Slevové skupiny'!$B$4:$C$7,2,0))</f>
        <v>21.68</v>
      </c>
      <c r="L116" s="740"/>
      <c r="M116" s="735"/>
    </row>
    <row r="117" spans="1:13" x14ac:dyDescent="0.3">
      <c r="A117" s="137" t="s">
        <v>382</v>
      </c>
      <c r="B117" s="234" t="s">
        <v>383</v>
      </c>
      <c r="C117" s="290" t="s">
        <v>384</v>
      </c>
      <c r="D117" s="104" t="s">
        <v>2</v>
      </c>
      <c r="E117" s="128">
        <v>180</v>
      </c>
      <c r="F117" s="129">
        <v>10</v>
      </c>
      <c r="G117" s="106">
        <v>2.4E-2</v>
      </c>
      <c r="H117" s="107" t="s">
        <v>154</v>
      </c>
      <c r="I117" s="107" t="s">
        <v>1766</v>
      </c>
      <c r="J117" s="108">
        <v>28.37</v>
      </c>
      <c r="K117" s="527">
        <f>J117-(J117*VLOOKUP(H117,'Slevové skupiny'!$B$4:$C$7,2,0))</f>
        <v>28.37</v>
      </c>
      <c r="L117" s="740"/>
      <c r="M117" s="735"/>
    </row>
    <row r="118" spans="1:13" x14ac:dyDescent="0.3">
      <c r="A118" s="137" t="s">
        <v>385</v>
      </c>
      <c r="B118" s="234" t="s">
        <v>386</v>
      </c>
      <c r="C118" s="290" t="s">
        <v>387</v>
      </c>
      <c r="D118" s="104" t="s">
        <v>2</v>
      </c>
      <c r="E118" s="128">
        <v>180</v>
      </c>
      <c r="F118" s="129">
        <v>10</v>
      </c>
      <c r="G118" s="106">
        <v>0.03</v>
      </c>
      <c r="H118" s="107" t="s">
        <v>154</v>
      </c>
      <c r="I118" s="107" t="s">
        <v>1766</v>
      </c>
      <c r="J118" s="108">
        <v>28.37</v>
      </c>
      <c r="K118" s="527">
        <f>J118-(J118*VLOOKUP(H118,'Slevové skupiny'!$B$4:$C$7,2,0))</f>
        <v>28.37</v>
      </c>
      <c r="L118" s="740"/>
      <c r="M118" s="735"/>
    </row>
    <row r="119" spans="1:13" x14ac:dyDescent="0.3">
      <c r="A119" s="137" t="s">
        <v>388</v>
      </c>
      <c r="B119" s="234" t="s">
        <v>389</v>
      </c>
      <c r="C119" s="290" t="s">
        <v>390</v>
      </c>
      <c r="D119" s="104" t="s">
        <v>2</v>
      </c>
      <c r="E119" s="128">
        <v>120</v>
      </c>
      <c r="F119" s="129">
        <v>10</v>
      </c>
      <c r="G119" s="106">
        <v>4.5999999999999999E-2</v>
      </c>
      <c r="H119" s="107" t="s">
        <v>154</v>
      </c>
      <c r="I119" s="107" t="s">
        <v>1766</v>
      </c>
      <c r="J119" s="108">
        <v>48.35</v>
      </c>
      <c r="K119" s="527">
        <f>J119-(J119*VLOOKUP(H119,'Slevové skupiny'!$B$4:$C$7,2,0))</f>
        <v>48.35</v>
      </c>
      <c r="L119" s="740"/>
      <c r="M119" s="735"/>
    </row>
    <row r="120" spans="1:13" x14ac:dyDescent="0.3">
      <c r="A120" s="137" t="s">
        <v>391</v>
      </c>
      <c r="B120" s="234" t="s">
        <v>392</v>
      </c>
      <c r="C120" s="290" t="s">
        <v>393</v>
      </c>
      <c r="D120" s="104" t="s">
        <v>2</v>
      </c>
      <c r="E120" s="128">
        <v>80</v>
      </c>
      <c r="F120" s="129">
        <v>10</v>
      </c>
      <c r="G120" s="106">
        <v>5.2999999999999999E-2</v>
      </c>
      <c r="H120" s="107" t="s">
        <v>154</v>
      </c>
      <c r="I120" s="107" t="s">
        <v>1766</v>
      </c>
      <c r="J120" s="108">
        <v>54.05</v>
      </c>
      <c r="K120" s="527">
        <f>J120-(J120*VLOOKUP(H120,'Slevové skupiny'!$B$4:$C$7,2,0))</f>
        <v>54.05</v>
      </c>
      <c r="L120" s="740"/>
      <c r="M120" s="735"/>
    </row>
    <row r="121" spans="1:13" x14ac:dyDescent="0.3">
      <c r="A121" s="137" t="s">
        <v>394</v>
      </c>
      <c r="B121" s="234" t="s">
        <v>395</v>
      </c>
      <c r="C121" s="290" t="s">
        <v>396</v>
      </c>
      <c r="D121" s="104" t="s">
        <v>2</v>
      </c>
      <c r="E121" s="128">
        <v>60</v>
      </c>
      <c r="F121" s="129">
        <v>10</v>
      </c>
      <c r="G121" s="106">
        <v>7.0000000000000007E-2</v>
      </c>
      <c r="H121" s="107" t="s">
        <v>154</v>
      </c>
      <c r="I121" s="107" t="s">
        <v>1766</v>
      </c>
      <c r="J121" s="108">
        <v>63.46</v>
      </c>
      <c r="K121" s="527">
        <f>J121-(J121*VLOOKUP(H121,'Slevové skupiny'!$B$4:$C$7,2,0))</f>
        <v>63.46</v>
      </c>
      <c r="L121" s="740"/>
      <c r="M121" s="735"/>
    </row>
    <row r="122" spans="1:13" x14ac:dyDescent="0.3">
      <c r="A122" s="137" t="s">
        <v>397</v>
      </c>
      <c r="B122" s="234" t="s">
        <v>398</v>
      </c>
      <c r="C122" s="290" t="s">
        <v>399</v>
      </c>
      <c r="D122" s="104" t="s">
        <v>2</v>
      </c>
      <c r="E122" s="128">
        <v>60</v>
      </c>
      <c r="F122" s="129">
        <v>10</v>
      </c>
      <c r="G122" s="106">
        <v>7.2999999999999995E-2</v>
      </c>
      <c r="H122" s="107" t="s">
        <v>154</v>
      </c>
      <c r="I122" s="107" t="s">
        <v>1766</v>
      </c>
      <c r="J122" s="108">
        <v>70.12</v>
      </c>
      <c r="K122" s="527">
        <f>J122-(J122*VLOOKUP(H122,'Slevové skupiny'!$B$4:$C$7,2,0))</f>
        <v>70.12</v>
      </c>
      <c r="L122" s="740"/>
      <c r="M122" s="735"/>
    </row>
    <row r="123" spans="1:13" x14ac:dyDescent="0.3">
      <c r="A123" s="137" t="s">
        <v>400</v>
      </c>
      <c r="B123" s="234" t="s">
        <v>401</v>
      </c>
      <c r="C123" s="290" t="s">
        <v>402</v>
      </c>
      <c r="D123" s="104" t="s">
        <v>2</v>
      </c>
      <c r="E123" s="128">
        <v>50</v>
      </c>
      <c r="F123" s="129">
        <v>10</v>
      </c>
      <c r="G123" s="106">
        <v>8.5999999999999993E-2</v>
      </c>
      <c r="H123" s="107" t="s">
        <v>154</v>
      </c>
      <c r="I123" s="107" t="s">
        <v>1766</v>
      </c>
      <c r="J123" s="108">
        <v>98.42</v>
      </c>
      <c r="K123" s="527">
        <f>J123-(J123*VLOOKUP(H123,'Slevové skupiny'!$B$4:$C$7,2,0))</f>
        <v>98.42</v>
      </c>
      <c r="L123" s="740"/>
      <c r="M123" s="735"/>
    </row>
    <row r="124" spans="1:13" x14ac:dyDescent="0.3">
      <c r="A124" s="137" t="s">
        <v>403</v>
      </c>
      <c r="B124" s="234" t="s">
        <v>404</v>
      </c>
      <c r="C124" s="290" t="s">
        <v>405</v>
      </c>
      <c r="D124" s="104" t="s">
        <v>2</v>
      </c>
      <c r="E124" s="128">
        <v>40</v>
      </c>
      <c r="F124" s="129">
        <v>10</v>
      </c>
      <c r="G124" s="106">
        <v>0.127</v>
      </c>
      <c r="H124" s="107" t="s">
        <v>154</v>
      </c>
      <c r="I124" s="107" t="s">
        <v>1766</v>
      </c>
      <c r="J124" s="108">
        <v>98.42</v>
      </c>
      <c r="K124" s="527">
        <f>J124-(J124*VLOOKUP(H124,'Slevové skupiny'!$B$4:$C$7,2,0))</f>
        <v>98.42</v>
      </c>
      <c r="L124" s="740"/>
      <c r="M124" s="735"/>
    </row>
    <row r="125" spans="1:13" x14ac:dyDescent="0.3">
      <c r="A125" s="137" t="s">
        <v>406</v>
      </c>
      <c r="B125" s="234" t="s">
        <v>407</v>
      </c>
      <c r="C125" s="290" t="s">
        <v>408</v>
      </c>
      <c r="D125" s="104" t="s">
        <v>2</v>
      </c>
      <c r="E125" s="128">
        <v>20</v>
      </c>
      <c r="F125" s="129">
        <v>2</v>
      </c>
      <c r="G125" s="106">
        <v>0.11</v>
      </c>
      <c r="H125" s="107" t="s">
        <v>154</v>
      </c>
      <c r="I125" s="107" t="s">
        <v>1766</v>
      </c>
      <c r="J125" s="108">
        <v>293.14</v>
      </c>
      <c r="K125" s="527">
        <f>J125-(J125*VLOOKUP(H125,'Slevové skupiny'!$B$4:$C$7,2,0))</f>
        <v>293.14</v>
      </c>
      <c r="L125" s="740"/>
      <c r="M125" s="735"/>
    </row>
    <row r="126" spans="1:13" x14ac:dyDescent="0.3">
      <c r="A126" s="137" t="s">
        <v>409</v>
      </c>
      <c r="B126" s="234" t="s">
        <v>410</v>
      </c>
      <c r="C126" s="290" t="s">
        <v>411</v>
      </c>
      <c r="D126" s="104" t="s">
        <v>2</v>
      </c>
      <c r="E126" s="128">
        <v>20</v>
      </c>
      <c r="F126" s="138">
        <v>5</v>
      </c>
      <c r="G126" s="111">
        <v>0.17</v>
      </c>
      <c r="H126" s="107" t="s">
        <v>154</v>
      </c>
      <c r="I126" s="107" t="s">
        <v>1766</v>
      </c>
      <c r="J126" s="108">
        <v>236.9</v>
      </c>
      <c r="K126" s="527">
        <f>J126-(J126*VLOOKUP(H126,'Slevové skupiny'!$B$4:$C$7,2,0))</f>
        <v>236.9</v>
      </c>
      <c r="L126" s="740"/>
      <c r="M126" s="735"/>
    </row>
    <row r="127" spans="1:13" x14ac:dyDescent="0.3">
      <c r="A127" s="137" t="s">
        <v>412</v>
      </c>
      <c r="B127" s="234" t="s">
        <v>413</v>
      </c>
      <c r="C127" s="290" t="s">
        <v>414</v>
      </c>
      <c r="D127" s="104" t="s">
        <v>2</v>
      </c>
      <c r="E127" s="128">
        <v>24</v>
      </c>
      <c r="F127" s="129">
        <v>2</v>
      </c>
      <c r="G127" s="106">
        <v>0.21</v>
      </c>
      <c r="H127" s="107" t="s">
        <v>154</v>
      </c>
      <c r="I127" s="107" t="s">
        <v>1766</v>
      </c>
      <c r="J127" s="108">
        <v>236.9</v>
      </c>
      <c r="K127" s="527">
        <f>J127-(J127*VLOOKUP(H127,'Slevové skupiny'!$B$4:$C$7,2,0))</f>
        <v>236.9</v>
      </c>
      <c r="L127" s="740"/>
      <c r="M127" s="735"/>
    </row>
    <row r="128" spans="1:13" x14ac:dyDescent="0.3">
      <c r="A128" s="137" t="s">
        <v>415</v>
      </c>
      <c r="B128" s="234" t="s">
        <v>416</v>
      </c>
      <c r="C128" s="290" t="s">
        <v>417</v>
      </c>
      <c r="D128" s="104" t="s">
        <v>2</v>
      </c>
      <c r="E128" s="128">
        <v>25</v>
      </c>
      <c r="F128" s="129">
        <v>1</v>
      </c>
      <c r="G128" s="106">
        <v>0.248</v>
      </c>
      <c r="H128" s="107" t="s">
        <v>154</v>
      </c>
      <c r="I128" s="107" t="s">
        <v>1766</v>
      </c>
      <c r="J128" s="108">
        <v>255.3</v>
      </c>
      <c r="K128" s="527">
        <f>J128-(J128*VLOOKUP(H128,'Slevové skupiny'!$B$4:$C$7,2,0))</f>
        <v>255.3</v>
      </c>
      <c r="L128" s="740"/>
      <c r="M128" s="735"/>
    </row>
    <row r="129" spans="1:13" x14ac:dyDescent="0.3">
      <c r="A129" s="137" t="s">
        <v>418</v>
      </c>
      <c r="B129" s="234" t="s">
        <v>419</v>
      </c>
      <c r="C129" s="290" t="s">
        <v>420</v>
      </c>
      <c r="D129" s="104" t="s">
        <v>2</v>
      </c>
      <c r="E129" s="128">
        <v>20</v>
      </c>
      <c r="F129" s="129">
        <v>1</v>
      </c>
      <c r="G129" s="106">
        <v>0.29199999999999998</v>
      </c>
      <c r="H129" s="107" t="s">
        <v>154</v>
      </c>
      <c r="I129" s="107" t="s">
        <v>1766</v>
      </c>
      <c r="J129" s="108">
        <v>271.08999999999997</v>
      </c>
      <c r="K129" s="527">
        <f>J129-(J129*VLOOKUP(H129,'Slevové skupiny'!$B$4:$C$7,2,0))</f>
        <v>271.08999999999997</v>
      </c>
      <c r="L129" s="740"/>
      <c r="M129" s="735"/>
    </row>
    <row r="130" spans="1:13" x14ac:dyDescent="0.3">
      <c r="A130" s="137" t="s">
        <v>421</v>
      </c>
      <c r="B130" s="234" t="s">
        <v>422</v>
      </c>
      <c r="C130" s="290" t="s">
        <v>423</v>
      </c>
      <c r="D130" s="104" t="s">
        <v>2</v>
      </c>
      <c r="E130" s="128">
        <v>15</v>
      </c>
      <c r="F130" s="138">
        <v>1</v>
      </c>
      <c r="G130" s="111">
        <v>0.25</v>
      </c>
      <c r="H130" s="107" t="s">
        <v>154</v>
      </c>
      <c r="I130" s="107" t="s">
        <v>1766</v>
      </c>
      <c r="J130" s="108">
        <v>509.45</v>
      </c>
      <c r="K130" s="527">
        <f>J130-(J130*VLOOKUP(H130,'Slevové skupiny'!$B$4:$C$7,2,0))</f>
        <v>509.45</v>
      </c>
      <c r="L130" s="740"/>
      <c r="M130" s="735"/>
    </row>
    <row r="131" spans="1:13" x14ac:dyDescent="0.3">
      <c r="A131" s="137" t="s">
        <v>424</v>
      </c>
      <c r="B131" s="234" t="s">
        <v>425</v>
      </c>
      <c r="C131" s="290" t="s">
        <v>426</v>
      </c>
      <c r="D131" s="104" t="s">
        <v>2</v>
      </c>
      <c r="E131" s="128">
        <v>9</v>
      </c>
      <c r="F131" s="129">
        <v>1</v>
      </c>
      <c r="G131" s="106">
        <v>0.55600000000000005</v>
      </c>
      <c r="H131" s="107" t="s">
        <v>154</v>
      </c>
      <c r="I131" s="107" t="s">
        <v>1766</v>
      </c>
      <c r="J131" s="108">
        <v>409.29</v>
      </c>
      <c r="K131" s="527">
        <f>J131-(J131*VLOOKUP(H131,'Slevové skupiny'!$B$4:$C$7,2,0))</f>
        <v>409.29</v>
      </c>
      <c r="L131" s="740"/>
      <c r="M131" s="735"/>
    </row>
    <row r="132" spans="1:13" ht="15" thickBot="1" x14ac:dyDescent="0.35">
      <c r="A132" s="134" t="s">
        <v>427</v>
      </c>
      <c r="B132" s="239" t="s">
        <v>428</v>
      </c>
      <c r="C132" s="292" t="s">
        <v>429</v>
      </c>
      <c r="D132" s="125" t="s">
        <v>2</v>
      </c>
      <c r="E132" s="135">
        <v>3</v>
      </c>
      <c r="F132" s="136">
        <v>1</v>
      </c>
      <c r="G132" s="121">
        <v>1.03</v>
      </c>
      <c r="H132" s="122" t="s">
        <v>154</v>
      </c>
      <c r="I132" s="122" t="s">
        <v>1766</v>
      </c>
      <c r="J132" s="123">
        <v>1552.58</v>
      </c>
      <c r="K132" s="528">
        <f>J132-(J132*VLOOKUP(H132,'Slevové skupiny'!$B$4:$C$7,2,0))</f>
        <v>1552.58</v>
      </c>
      <c r="L132" s="741"/>
      <c r="M132" s="736"/>
    </row>
    <row r="133" spans="1:13" ht="15" customHeight="1" x14ac:dyDescent="0.3">
      <c r="A133" s="193" t="s">
        <v>453</v>
      </c>
      <c r="B133" s="236" t="s">
        <v>454</v>
      </c>
      <c r="C133" s="293" t="s">
        <v>369</v>
      </c>
      <c r="D133" s="12" t="s">
        <v>2</v>
      </c>
      <c r="E133" s="42">
        <v>200</v>
      </c>
      <c r="F133" s="33">
        <v>50</v>
      </c>
      <c r="G133" s="14">
        <v>0.01</v>
      </c>
      <c r="H133" s="15" t="s">
        <v>154</v>
      </c>
      <c r="I133" s="15" t="s">
        <v>1766</v>
      </c>
      <c r="J133" s="275">
        <v>18.41</v>
      </c>
      <c r="K133" s="523">
        <f>J133-(J133*VLOOKUP(H133,'Slevové skupiny'!$B$4:$C$7,2,0))</f>
        <v>18.41</v>
      </c>
      <c r="L133" s="739" t="s">
        <v>2039</v>
      </c>
      <c r="M133" s="725" t="str">
        <f>VLOOKUP(H133,'Slevové skupiny'!$B$4:$D$7,3,0)</f>
        <v>Sleva 0 %</v>
      </c>
    </row>
    <row r="134" spans="1:13" x14ac:dyDescent="0.3">
      <c r="A134" s="51" t="s">
        <v>455</v>
      </c>
      <c r="B134" s="237" t="s">
        <v>456</v>
      </c>
      <c r="C134" s="295" t="s">
        <v>375</v>
      </c>
      <c r="D134" s="16" t="s">
        <v>2</v>
      </c>
      <c r="E134" s="43">
        <v>300</v>
      </c>
      <c r="F134" s="36">
        <v>50</v>
      </c>
      <c r="G134" s="16">
        <v>0.02</v>
      </c>
      <c r="H134" s="18" t="s">
        <v>154</v>
      </c>
      <c r="I134" s="18" t="s">
        <v>1766</v>
      </c>
      <c r="J134" s="26">
        <v>12.44</v>
      </c>
      <c r="K134" s="524">
        <f>J134-(J134*VLOOKUP(H134,'Slevové skupiny'!$B$4:$C$7,2,0))</f>
        <v>12.44</v>
      </c>
      <c r="L134" s="740"/>
      <c r="M134" s="726"/>
    </row>
    <row r="135" spans="1:13" x14ac:dyDescent="0.3">
      <c r="A135" s="51" t="s">
        <v>457</v>
      </c>
      <c r="B135" s="237" t="s">
        <v>458</v>
      </c>
      <c r="C135" s="295" t="s">
        <v>378</v>
      </c>
      <c r="D135" s="16" t="s">
        <v>2</v>
      </c>
      <c r="E135" s="43">
        <v>180</v>
      </c>
      <c r="F135" s="36">
        <v>10</v>
      </c>
      <c r="G135" s="19">
        <v>0.02</v>
      </c>
      <c r="H135" s="18" t="s">
        <v>154</v>
      </c>
      <c r="I135" s="18" t="s">
        <v>1766</v>
      </c>
      <c r="J135" s="26">
        <v>22.83</v>
      </c>
      <c r="K135" s="524">
        <f>J135-(J135*VLOOKUP(H135,'Slevové skupiny'!$B$4:$C$7,2,0))</f>
        <v>22.83</v>
      </c>
      <c r="L135" s="740"/>
      <c r="M135" s="726"/>
    </row>
    <row r="136" spans="1:13" x14ac:dyDescent="0.3">
      <c r="A136" s="51" t="s">
        <v>459</v>
      </c>
      <c r="B136" s="237" t="s">
        <v>460</v>
      </c>
      <c r="C136" s="295" t="s">
        <v>381</v>
      </c>
      <c r="D136" s="16" t="s">
        <v>2</v>
      </c>
      <c r="E136" s="43">
        <v>150</v>
      </c>
      <c r="F136" s="36">
        <v>10</v>
      </c>
      <c r="G136" s="19">
        <v>0.03</v>
      </c>
      <c r="H136" s="18" t="s">
        <v>154</v>
      </c>
      <c r="I136" s="18" t="s">
        <v>1766</v>
      </c>
      <c r="J136" s="26">
        <v>21.24</v>
      </c>
      <c r="K136" s="524">
        <f>J136-(J136*VLOOKUP(H136,'Slevové skupiny'!$B$4:$C$7,2,0))</f>
        <v>21.24</v>
      </c>
      <c r="L136" s="740"/>
      <c r="M136" s="726"/>
    </row>
    <row r="137" spans="1:13" x14ac:dyDescent="0.3">
      <c r="A137" s="51" t="s">
        <v>461</v>
      </c>
      <c r="B137" s="237" t="s">
        <v>462</v>
      </c>
      <c r="C137" s="295" t="s">
        <v>396</v>
      </c>
      <c r="D137" s="16" t="s">
        <v>2</v>
      </c>
      <c r="E137" s="43">
        <v>40</v>
      </c>
      <c r="F137" s="36">
        <v>4</v>
      </c>
      <c r="G137" s="19">
        <v>0.09</v>
      </c>
      <c r="H137" s="18" t="s">
        <v>154</v>
      </c>
      <c r="I137" s="18" t="s">
        <v>1766</v>
      </c>
      <c r="J137" s="26">
        <v>61.33</v>
      </c>
      <c r="K137" s="524">
        <f>J137-(J137*VLOOKUP(H137,'Slevové skupiny'!$B$4:$C$7,2,0))</f>
        <v>61.33</v>
      </c>
      <c r="L137" s="740"/>
      <c r="M137" s="726"/>
    </row>
    <row r="138" spans="1:13" ht="15" thickBot="1" x14ac:dyDescent="0.35">
      <c r="A138" s="45" t="s">
        <v>463</v>
      </c>
      <c r="B138" s="238" t="s">
        <v>464</v>
      </c>
      <c r="C138" s="294" t="s">
        <v>405</v>
      </c>
      <c r="D138" s="20" t="s">
        <v>2</v>
      </c>
      <c r="E138" s="44">
        <v>24</v>
      </c>
      <c r="F138" s="39">
        <v>2</v>
      </c>
      <c r="G138" s="22">
        <v>0.17</v>
      </c>
      <c r="H138" s="23" t="s">
        <v>154</v>
      </c>
      <c r="I138" s="23" t="s">
        <v>1766</v>
      </c>
      <c r="J138" s="274">
        <v>136.91</v>
      </c>
      <c r="K138" s="525">
        <f>J138-(J138*VLOOKUP(H138,'Slevové skupiny'!$B$4:$C$7,2,0))</f>
        <v>136.91</v>
      </c>
      <c r="L138" s="741"/>
      <c r="M138" s="727"/>
    </row>
    <row r="139" spans="1:13" ht="15" customHeight="1" x14ac:dyDescent="0.3">
      <c r="A139" s="191" t="s">
        <v>435</v>
      </c>
      <c r="B139" s="233" t="s">
        <v>436</v>
      </c>
      <c r="C139" s="289">
        <v>16</v>
      </c>
      <c r="D139" s="115" t="s">
        <v>2</v>
      </c>
      <c r="E139" s="126">
        <v>300</v>
      </c>
      <c r="F139" s="127">
        <v>50</v>
      </c>
      <c r="G139" s="124">
        <v>0.01</v>
      </c>
      <c r="H139" s="116" t="s">
        <v>154</v>
      </c>
      <c r="I139" s="116" t="s">
        <v>1766</v>
      </c>
      <c r="J139" s="117">
        <v>13.48</v>
      </c>
      <c r="K139" s="526">
        <f>J139-(J139*VLOOKUP(H139,'Slevové skupiny'!$B$4:$C$7,2,0))</f>
        <v>13.48</v>
      </c>
      <c r="L139" s="763" t="s">
        <v>1732</v>
      </c>
      <c r="M139" s="734" t="str">
        <f>VLOOKUP(H139,'Slevové skupiny'!$B$4:$D$7,3,0)</f>
        <v>Sleva 0 %</v>
      </c>
    </row>
    <row r="140" spans="1:13" x14ac:dyDescent="0.3">
      <c r="A140" s="137" t="s">
        <v>437</v>
      </c>
      <c r="B140" s="234" t="s">
        <v>438</v>
      </c>
      <c r="C140" s="290">
        <v>20</v>
      </c>
      <c r="D140" s="104" t="s">
        <v>2</v>
      </c>
      <c r="E140" s="128">
        <v>400</v>
      </c>
      <c r="F140" s="129">
        <v>50</v>
      </c>
      <c r="G140" s="104">
        <v>0.01</v>
      </c>
      <c r="H140" s="107" t="s">
        <v>154</v>
      </c>
      <c r="I140" s="107" t="s">
        <v>1766</v>
      </c>
      <c r="J140" s="108">
        <v>8.48</v>
      </c>
      <c r="K140" s="527">
        <f>J140-(J140*VLOOKUP(H140,'Slevové skupiny'!$B$4:$C$7,2,0))</f>
        <v>8.48</v>
      </c>
      <c r="L140" s="764"/>
      <c r="M140" s="735"/>
    </row>
    <row r="141" spans="1:13" x14ac:dyDescent="0.3">
      <c r="A141" s="137" t="s">
        <v>439</v>
      </c>
      <c r="B141" s="234" t="s">
        <v>440</v>
      </c>
      <c r="C141" s="290">
        <v>25</v>
      </c>
      <c r="D141" s="104" t="s">
        <v>2</v>
      </c>
      <c r="E141" s="128">
        <v>200</v>
      </c>
      <c r="F141" s="129">
        <v>25</v>
      </c>
      <c r="G141" s="106">
        <v>0.03</v>
      </c>
      <c r="H141" s="107" t="s">
        <v>154</v>
      </c>
      <c r="I141" s="107" t="s">
        <v>1766</v>
      </c>
      <c r="J141" s="108">
        <v>12.26</v>
      </c>
      <c r="K141" s="527">
        <f>J141-(J141*VLOOKUP(H141,'Slevové skupiny'!$B$4:$C$7,2,0))</f>
        <v>12.26</v>
      </c>
      <c r="L141" s="764"/>
      <c r="M141" s="735"/>
    </row>
    <row r="142" spans="1:13" x14ac:dyDescent="0.3">
      <c r="A142" s="137" t="s">
        <v>441</v>
      </c>
      <c r="B142" s="234" t="s">
        <v>442</v>
      </c>
      <c r="C142" s="290">
        <v>32</v>
      </c>
      <c r="D142" s="104" t="s">
        <v>2</v>
      </c>
      <c r="E142" s="128">
        <v>100</v>
      </c>
      <c r="F142" s="129">
        <v>10</v>
      </c>
      <c r="G142" s="106">
        <v>0.04</v>
      </c>
      <c r="H142" s="107" t="s">
        <v>154</v>
      </c>
      <c r="I142" s="107" t="s">
        <v>1766</v>
      </c>
      <c r="J142" s="108">
        <v>15.7</v>
      </c>
      <c r="K142" s="527">
        <f>J142-(J142*VLOOKUP(H142,'Slevové skupiny'!$B$4:$C$7,2,0))</f>
        <v>15.7</v>
      </c>
      <c r="L142" s="764"/>
      <c r="M142" s="735"/>
    </row>
    <row r="143" spans="1:13" x14ac:dyDescent="0.3">
      <c r="A143" s="137" t="s">
        <v>443</v>
      </c>
      <c r="B143" s="234" t="s">
        <v>444</v>
      </c>
      <c r="C143" s="290">
        <v>40</v>
      </c>
      <c r="D143" s="104" t="s">
        <v>2</v>
      </c>
      <c r="E143" s="128">
        <v>110</v>
      </c>
      <c r="F143" s="138">
        <v>10</v>
      </c>
      <c r="G143" s="111">
        <v>5.2999999999999999E-2</v>
      </c>
      <c r="H143" s="107" t="s">
        <v>154</v>
      </c>
      <c r="I143" s="107" t="s">
        <v>1766</v>
      </c>
      <c r="J143" s="108">
        <v>32.6</v>
      </c>
      <c r="K143" s="527">
        <f>J143-(J143*VLOOKUP(H143,'Slevové skupiny'!$B$4:$C$7,2,0))</f>
        <v>32.6</v>
      </c>
      <c r="L143" s="764"/>
      <c r="M143" s="735"/>
    </row>
    <row r="144" spans="1:13" x14ac:dyDescent="0.3">
      <c r="A144" s="137" t="s">
        <v>1940</v>
      </c>
      <c r="B144" s="234" t="s">
        <v>445</v>
      </c>
      <c r="C144" s="290">
        <v>50</v>
      </c>
      <c r="D144" s="104" t="s">
        <v>2</v>
      </c>
      <c r="E144" s="128">
        <v>40</v>
      </c>
      <c r="F144" s="129">
        <v>4</v>
      </c>
      <c r="G144" s="106">
        <v>0.11</v>
      </c>
      <c r="H144" s="107" t="s">
        <v>154</v>
      </c>
      <c r="I144" s="107" t="s">
        <v>1766</v>
      </c>
      <c r="J144" s="108">
        <v>58.93</v>
      </c>
      <c r="K144" s="527">
        <f>J144-(J144*VLOOKUP(H144,'Slevové skupiny'!$B$4:$C$7,2,0))</f>
        <v>58.93</v>
      </c>
      <c r="L144" s="764"/>
      <c r="M144" s="735"/>
    </row>
    <row r="145" spans="1:13" x14ac:dyDescent="0.3">
      <c r="A145" s="137" t="s">
        <v>1781</v>
      </c>
      <c r="B145" s="234" t="s">
        <v>446</v>
      </c>
      <c r="C145" s="290">
        <v>63</v>
      </c>
      <c r="D145" s="104" t="s">
        <v>2</v>
      </c>
      <c r="E145" s="128">
        <v>30</v>
      </c>
      <c r="F145" s="129">
        <v>2</v>
      </c>
      <c r="G145" s="106">
        <v>0.19</v>
      </c>
      <c r="H145" s="107" t="s">
        <v>154</v>
      </c>
      <c r="I145" s="107" t="s">
        <v>1766</v>
      </c>
      <c r="J145" s="108">
        <v>106.82</v>
      </c>
      <c r="K145" s="527">
        <f>J145-(J145*VLOOKUP(H145,'Slevové skupiny'!$B$4:$C$7,2,0))</f>
        <v>106.82</v>
      </c>
      <c r="L145" s="764"/>
      <c r="M145" s="735"/>
    </row>
    <row r="146" spans="1:13" x14ac:dyDescent="0.3">
      <c r="A146" s="137" t="s">
        <v>447</v>
      </c>
      <c r="B146" s="234" t="s">
        <v>448</v>
      </c>
      <c r="C146" s="290">
        <v>75</v>
      </c>
      <c r="D146" s="104" t="s">
        <v>2</v>
      </c>
      <c r="E146" s="128">
        <v>15</v>
      </c>
      <c r="F146" s="138">
        <v>1</v>
      </c>
      <c r="G146" s="111">
        <v>0.317</v>
      </c>
      <c r="H146" s="107" t="s">
        <v>154</v>
      </c>
      <c r="I146" s="107" t="s">
        <v>1766</v>
      </c>
      <c r="J146" s="108">
        <v>286.25</v>
      </c>
      <c r="K146" s="527">
        <f>J146-(J146*VLOOKUP(H146,'Slevové skupiny'!$B$4:$C$7,2,0))</f>
        <v>286.25</v>
      </c>
      <c r="L146" s="764"/>
      <c r="M146" s="735"/>
    </row>
    <row r="147" spans="1:13" x14ac:dyDescent="0.3">
      <c r="A147" s="137" t="s">
        <v>449</v>
      </c>
      <c r="B147" s="234" t="s">
        <v>450</v>
      </c>
      <c r="C147" s="290">
        <v>90</v>
      </c>
      <c r="D147" s="104" t="s">
        <v>2</v>
      </c>
      <c r="E147" s="128">
        <v>10</v>
      </c>
      <c r="F147" s="129">
        <v>1</v>
      </c>
      <c r="G147" s="106">
        <v>0.42</v>
      </c>
      <c r="H147" s="107" t="s">
        <v>154</v>
      </c>
      <c r="I147" s="107" t="s">
        <v>1766</v>
      </c>
      <c r="J147" s="108">
        <v>304.3</v>
      </c>
      <c r="K147" s="527">
        <f>J147-(J147*VLOOKUP(H147,'Slevové skupiny'!$B$4:$C$7,2,0))</f>
        <v>304.3</v>
      </c>
      <c r="L147" s="764"/>
      <c r="M147" s="735"/>
    </row>
    <row r="148" spans="1:13" x14ac:dyDescent="0.3">
      <c r="A148" s="137" t="s">
        <v>1798</v>
      </c>
      <c r="B148" s="234" t="s">
        <v>1799</v>
      </c>
      <c r="C148" s="290">
        <v>110</v>
      </c>
      <c r="D148" s="104" t="s">
        <v>2</v>
      </c>
      <c r="E148" s="128">
        <v>4</v>
      </c>
      <c r="F148" s="129">
        <v>1</v>
      </c>
      <c r="G148" s="106">
        <v>0.67</v>
      </c>
      <c r="H148" s="107" t="s">
        <v>154</v>
      </c>
      <c r="I148" s="107" t="s">
        <v>1766</v>
      </c>
      <c r="J148" s="108">
        <v>486.94</v>
      </c>
      <c r="K148" s="527">
        <f>J148-(J148*VLOOKUP(H148,'Slevové skupiny'!$B$4:$C$7,2,0))</f>
        <v>486.94</v>
      </c>
      <c r="L148" s="764"/>
      <c r="M148" s="735"/>
    </row>
    <row r="149" spans="1:13" ht="15" thickBot="1" x14ac:dyDescent="0.35">
      <c r="A149" s="134" t="s">
        <v>451</v>
      </c>
      <c r="B149" s="239" t="s">
        <v>452</v>
      </c>
      <c r="C149" s="292">
        <v>125</v>
      </c>
      <c r="D149" s="125" t="s">
        <v>2</v>
      </c>
      <c r="E149" s="135">
        <v>6</v>
      </c>
      <c r="F149" s="136">
        <v>1</v>
      </c>
      <c r="G149" s="121">
        <v>0.75</v>
      </c>
      <c r="H149" s="122" t="s">
        <v>154</v>
      </c>
      <c r="I149" s="122" t="s">
        <v>1766</v>
      </c>
      <c r="J149" s="123">
        <v>1056.69</v>
      </c>
      <c r="K149" s="528">
        <f>J149-(J149*VLOOKUP(H149,'Slevové skupiny'!$B$4:$C$7,2,0))</f>
        <v>1056.69</v>
      </c>
      <c r="L149" s="765"/>
      <c r="M149" s="736"/>
    </row>
    <row r="150" spans="1:13" ht="15" customHeight="1" x14ac:dyDescent="0.3">
      <c r="A150" s="193" t="s">
        <v>465</v>
      </c>
      <c r="B150" s="236" t="s">
        <v>466</v>
      </c>
      <c r="C150" s="293">
        <v>20</v>
      </c>
      <c r="D150" s="12" t="s">
        <v>2</v>
      </c>
      <c r="E150" s="42">
        <v>100</v>
      </c>
      <c r="F150" s="33">
        <v>10</v>
      </c>
      <c r="G150" s="14">
        <v>2.5000000000000001E-2</v>
      </c>
      <c r="H150" s="15" t="s">
        <v>154</v>
      </c>
      <c r="I150" s="15" t="s">
        <v>1766</v>
      </c>
      <c r="J150" s="275">
        <v>57.99</v>
      </c>
      <c r="K150" s="523">
        <f>J150-(J150*VLOOKUP(H150,'Slevové skupiny'!$B$4:$C$7,2,0))</f>
        <v>57.99</v>
      </c>
      <c r="L150" s="739" t="s">
        <v>1730</v>
      </c>
      <c r="M150" s="725" t="str">
        <f>VLOOKUP(H150,'Slevové skupiny'!$B$4:$D$7,3,0)</f>
        <v>Sleva 0 %</v>
      </c>
    </row>
    <row r="151" spans="1:13" x14ac:dyDescent="0.3">
      <c r="A151" s="51" t="s">
        <v>467</v>
      </c>
      <c r="B151" s="237" t="s">
        <v>468</v>
      </c>
      <c r="C151" s="295">
        <v>20</v>
      </c>
      <c r="D151" s="16" t="s">
        <v>2</v>
      </c>
      <c r="E151" s="43">
        <v>125</v>
      </c>
      <c r="F151" s="36">
        <v>1</v>
      </c>
      <c r="G151" s="19">
        <v>2.4E-2</v>
      </c>
      <c r="H151" s="18" t="s">
        <v>154</v>
      </c>
      <c r="I151" s="18" t="s">
        <v>1766</v>
      </c>
      <c r="J151" s="26">
        <v>21.5</v>
      </c>
      <c r="K151" s="524">
        <f>J151-(J151*VLOOKUP(H151,'Slevové skupiny'!$B$4:$C$7,2,0))</f>
        <v>21.5</v>
      </c>
      <c r="L151" s="740"/>
      <c r="M151" s="726"/>
    </row>
    <row r="152" spans="1:13" x14ac:dyDescent="0.3">
      <c r="A152" s="51" t="s">
        <v>469</v>
      </c>
      <c r="B152" s="237" t="s">
        <v>470</v>
      </c>
      <c r="C152" s="295">
        <v>25</v>
      </c>
      <c r="D152" s="16" t="s">
        <v>2</v>
      </c>
      <c r="E152" s="43">
        <v>100</v>
      </c>
      <c r="F152" s="36">
        <v>1</v>
      </c>
      <c r="G152" s="19">
        <v>4.9000000000000002E-2</v>
      </c>
      <c r="H152" s="18" t="s">
        <v>154</v>
      </c>
      <c r="I152" s="18" t="s">
        <v>1766</v>
      </c>
      <c r="J152" s="26">
        <v>26.13</v>
      </c>
      <c r="K152" s="524">
        <f>J152-(J152*VLOOKUP(H152,'Slevové skupiny'!$B$4:$C$7,2,0))</f>
        <v>26.13</v>
      </c>
      <c r="L152" s="740"/>
      <c r="M152" s="726"/>
    </row>
    <row r="153" spans="1:13" x14ac:dyDescent="0.3">
      <c r="A153" s="51" t="s">
        <v>471</v>
      </c>
      <c r="B153" s="237" t="s">
        <v>472</v>
      </c>
      <c r="C153" s="295">
        <v>32</v>
      </c>
      <c r="D153" s="16" t="s">
        <v>2</v>
      </c>
      <c r="E153" s="43">
        <v>50</v>
      </c>
      <c r="F153" s="36">
        <v>1</v>
      </c>
      <c r="G153" s="19">
        <v>0.1</v>
      </c>
      <c r="H153" s="18" t="s">
        <v>154</v>
      </c>
      <c r="I153" s="18" t="s">
        <v>1766</v>
      </c>
      <c r="J153" s="26">
        <v>50.3</v>
      </c>
      <c r="K153" s="524">
        <f>J153-(J153*VLOOKUP(H153,'Slevové skupiny'!$B$4:$C$7,2,0))</f>
        <v>50.3</v>
      </c>
      <c r="L153" s="740"/>
      <c r="M153" s="726"/>
    </row>
    <row r="154" spans="1:13" ht="15" thickBot="1" x14ac:dyDescent="0.35">
      <c r="A154" s="45" t="s">
        <v>473</v>
      </c>
      <c r="B154" s="238" t="s">
        <v>474</v>
      </c>
      <c r="C154" s="294">
        <v>40</v>
      </c>
      <c r="D154" s="20" t="s">
        <v>2</v>
      </c>
      <c r="E154" s="44">
        <v>25</v>
      </c>
      <c r="F154" s="39">
        <v>1</v>
      </c>
      <c r="G154" s="22">
        <v>0.193</v>
      </c>
      <c r="H154" s="23" t="s">
        <v>154</v>
      </c>
      <c r="I154" s="23" t="s">
        <v>1766</v>
      </c>
      <c r="J154" s="274">
        <v>93.3</v>
      </c>
      <c r="K154" s="525">
        <f>J154-(J154*VLOOKUP(H154,'Slevové skupiny'!$B$4:$C$7,2,0))</f>
        <v>93.3</v>
      </c>
      <c r="L154" s="741"/>
      <c r="M154" s="727"/>
    </row>
    <row r="155" spans="1:13" x14ac:dyDescent="0.3">
      <c r="A155" s="191" t="s">
        <v>475</v>
      </c>
      <c r="B155" s="233" t="s">
        <v>476</v>
      </c>
      <c r="C155" s="289">
        <v>16</v>
      </c>
      <c r="D155" s="115" t="s">
        <v>2</v>
      </c>
      <c r="E155" s="126">
        <v>150</v>
      </c>
      <c r="F155" s="127">
        <v>50</v>
      </c>
      <c r="G155" s="124">
        <v>0.02</v>
      </c>
      <c r="H155" s="116" t="s">
        <v>154</v>
      </c>
      <c r="I155" s="116" t="s">
        <v>1766</v>
      </c>
      <c r="J155" s="117">
        <v>21.39</v>
      </c>
      <c r="K155" s="526">
        <f>J155-(J155*VLOOKUP(H155,'Slevové skupiny'!$B$4:$C$7,2,0))</f>
        <v>21.39</v>
      </c>
      <c r="L155" s="739" t="s">
        <v>2036</v>
      </c>
      <c r="M155" s="734" t="str">
        <f>VLOOKUP(H155,'Slevové skupiny'!$B$4:$D$7,3,0)</f>
        <v>Sleva 0 %</v>
      </c>
    </row>
    <row r="156" spans="1:13" x14ac:dyDescent="0.3">
      <c r="A156" s="137" t="s">
        <v>477</v>
      </c>
      <c r="B156" s="234" t="s">
        <v>478</v>
      </c>
      <c r="C156" s="290">
        <v>20</v>
      </c>
      <c r="D156" s="104" t="s">
        <v>2</v>
      </c>
      <c r="E156" s="128">
        <v>160</v>
      </c>
      <c r="F156" s="129">
        <v>20</v>
      </c>
      <c r="G156" s="104">
        <v>0.03</v>
      </c>
      <c r="H156" s="107" t="s">
        <v>154</v>
      </c>
      <c r="I156" s="107" t="s">
        <v>1766</v>
      </c>
      <c r="J156" s="108">
        <v>12.26</v>
      </c>
      <c r="K156" s="527">
        <f>J156-(J156*VLOOKUP(H156,'Slevové skupiny'!$B$4:$C$7,2,0))</f>
        <v>12.26</v>
      </c>
      <c r="L156" s="740"/>
      <c r="M156" s="735"/>
    </row>
    <row r="157" spans="1:13" x14ac:dyDescent="0.3">
      <c r="A157" s="137" t="s">
        <v>479</v>
      </c>
      <c r="B157" s="234" t="s">
        <v>480</v>
      </c>
      <c r="C157" s="290">
        <v>25</v>
      </c>
      <c r="D157" s="104" t="s">
        <v>2</v>
      </c>
      <c r="E157" s="128">
        <v>120</v>
      </c>
      <c r="F157" s="129">
        <v>20</v>
      </c>
      <c r="G157" s="106">
        <v>0.04</v>
      </c>
      <c r="H157" s="107" t="s">
        <v>154</v>
      </c>
      <c r="I157" s="107" t="s">
        <v>1766</v>
      </c>
      <c r="J157" s="108">
        <v>16.97</v>
      </c>
      <c r="K157" s="527">
        <f>J157-(J157*VLOOKUP(H157,'Slevové skupiny'!$B$4:$C$7,2,0))</f>
        <v>16.97</v>
      </c>
      <c r="L157" s="740"/>
      <c r="M157" s="735"/>
    </row>
    <row r="158" spans="1:13" x14ac:dyDescent="0.3">
      <c r="A158" s="137" t="s">
        <v>481</v>
      </c>
      <c r="B158" s="234" t="s">
        <v>482</v>
      </c>
      <c r="C158" s="290">
        <v>32</v>
      </c>
      <c r="D158" s="104" t="s">
        <v>2</v>
      </c>
      <c r="E158" s="128">
        <v>60</v>
      </c>
      <c r="F158" s="129">
        <v>10</v>
      </c>
      <c r="G158" s="106">
        <v>0.08</v>
      </c>
      <c r="H158" s="107" t="s">
        <v>154</v>
      </c>
      <c r="I158" s="107" t="s">
        <v>1766</v>
      </c>
      <c r="J158" s="108">
        <v>31.94</v>
      </c>
      <c r="K158" s="527">
        <f>J158-(J158*VLOOKUP(H158,'Slevové skupiny'!$B$4:$C$7,2,0))</f>
        <v>31.94</v>
      </c>
      <c r="L158" s="740"/>
      <c r="M158" s="735"/>
    </row>
    <row r="159" spans="1:13" x14ac:dyDescent="0.3">
      <c r="A159" s="137" t="s">
        <v>483</v>
      </c>
      <c r="B159" s="234" t="s">
        <v>484</v>
      </c>
      <c r="C159" s="290">
        <v>40</v>
      </c>
      <c r="D159" s="104" t="s">
        <v>2</v>
      </c>
      <c r="E159" s="128">
        <v>48</v>
      </c>
      <c r="F159" s="129">
        <v>4</v>
      </c>
      <c r="G159" s="106">
        <v>0.13</v>
      </c>
      <c r="H159" s="107" t="s">
        <v>154</v>
      </c>
      <c r="I159" s="107" t="s">
        <v>1766</v>
      </c>
      <c r="J159" s="108">
        <v>55.62</v>
      </c>
      <c r="K159" s="527">
        <f>J159-(J159*VLOOKUP(H159,'Slevové skupiny'!$B$4:$C$7,2,0))</f>
        <v>55.62</v>
      </c>
      <c r="L159" s="740"/>
      <c r="M159" s="735"/>
    </row>
    <row r="160" spans="1:13" x14ac:dyDescent="0.3">
      <c r="A160" s="137" t="s">
        <v>485</v>
      </c>
      <c r="B160" s="234" t="s">
        <v>486</v>
      </c>
      <c r="C160" s="290">
        <v>50</v>
      </c>
      <c r="D160" s="104" t="s">
        <v>2</v>
      </c>
      <c r="E160" s="128">
        <v>22</v>
      </c>
      <c r="F160" s="129">
        <v>2</v>
      </c>
      <c r="G160" s="106">
        <v>0.25</v>
      </c>
      <c r="H160" s="107" t="s">
        <v>154</v>
      </c>
      <c r="I160" s="107" t="s">
        <v>1766</v>
      </c>
      <c r="J160" s="108">
        <v>106.11</v>
      </c>
      <c r="K160" s="527">
        <f>J160-(J160*VLOOKUP(H160,'Slevové skupiny'!$B$4:$C$7,2,0))</f>
        <v>106.11</v>
      </c>
      <c r="L160" s="740"/>
      <c r="M160" s="735"/>
    </row>
    <row r="161" spans="1:13" x14ac:dyDescent="0.3">
      <c r="A161" s="137" t="s">
        <v>1941</v>
      </c>
      <c r="B161" s="234" t="s">
        <v>487</v>
      </c>
      <c r="C161" s="290">
        <v>63</v>
      </c>
      <c r="D161" s="104" t="s">
        <v>2</v>
      </c>
      <c r="E161" s="128">
        <v>9</v>
      </c>
      <c r="F161" s="129">
        <v>1</v>
      </c>
      <c r="G161" s="106">
        <v>0.46</v>
      </c>
      <c r="H161" s="107" t="s">
        <v>154</v>
      </c>
      <c r="I161" s="107" t="s">
        <v>1766</v>
      </c>
      <c r="J161" s="108">
        <v>241.04</v>
      </c>
      <c r="K161" s="527">
        <f>J161-(J161*VLOOKUP(H161,'Slevové skupiny'!$B$4:$C$7,2,0))</f>
        <v>241.04</v>
      </c>
      <c r="L161" s="740"/>
      <c r="M161" s="735"/>
    </row>
    <row r="162" spans="1:13" x14ac:dyDescent="0.3">
      <c r="A162" s="137" t="s">
        <v>1782</v>
      </c>
      <c r="B162" s="234" t="s">
        <v>488</v>
      </c>
      <c r="C162" s="290">
        <v>75</v>
      </c>
      <c r="D162" s="104" t="s">
        <v>2</v>
      </c>
      <c r="E162" s="128">
        <v>6</v>
      </c>
      <c r="F162" s="138">
        <v>1</v>
      </c>
      <c r="G162" s="111">
        <v>0.5</v>
      </c>
      <c r="H162" s="107" t="s">
        <v>154</v>
      </c>
      <c r="I162" s="107" t="s">
        <v>1766</v>
      </c>
      <c r="J162" s="108">
        <v>437.7</v>
      </c>
      <c r="K162" s="527">
        <f>J162-(J162*VLOOKUP(H162,'Slevové skupiny'!$B$4:$C$7,2,0))</f>
        <v>437.7</v>
      </c>
      <c r="L162" s="740"/>
      <c r="M162" s="735"/>
    </row>
    <row r="163" spans="1:13" x14ac:dyDescent="0.3">
      <c r="A163" s="137" t="s">
        <v>1942</v>
      </c>
      <c r="B163" s="234" t="s">
        <v>489</v>
      </c>
      <c r="C163" s="290">
        <v>90</v>
      </c>
      <c r="D163" s="104" t="s">
        <v>2</v>
      </c>
      <c r="E163" s="128">
        <v>5</v>
      </c>
      <c r="F163" s="138">
        <v>1</v>
      </c>
      <c r="G163" s="111">
        <v>0.78</v>
      </c>
      <c r="H163" s="107" t="s">
        <v>154</v>
      </c>
      <c r="I163" s="107" t="s">
        <v>1766</v>
      </c>
      <c r="J163" s="108">
        <v>744.33</v>
      </c>
      <c r="K163" s="527">
        <f>J163-(J163*VLOOKUP(H163,'Slevové skupiny'!$B$4:$C$7,2,0))</f>
        <v>744.33</v>
      </c>
      <c r="L163" s="740"/>
      <c r="M163" s="735"/>
    </row>
    <row r="164" spans="1:13" x14ac:dyDescent="0.3">
      <c r="A164" s="137" t="s">
        <v>1943</v>
      </c>
      <c r="B164" s="234" t="s">
        <v>490</v>
      </c>
      <c r="C164" s="290">
        <v>110</v>
      </c>
      <c r="D164" s="104" t="s">
        <v>2</v>
      </c>
      <c r="E164" s="128">
        <v>4</v>
      </c>
      <c r="F164" s="138">
        <v>1</v>
      </c>
      <c r="G164" s="111">
        <v>1.19</v>
      </c>
      <c r="H164" s="107" t="s">
        <v>154</v>
      </c>
      <c r="I164" s="107" t="s">
        <v>1766</v>
      </c>
      <c r="J164" s="108">
        <v>1041.3</v>
      </c>
      <c r="K164" s="527">
        <f>J164-(J164*VLOOKUP(H164,'Slevové skupiny'!$B$4:$C$7,2,0))</f>
        <v>1041.3</v>
      </c>
      <c r="L164" s="740"/>
      <c r="M164" s="735"/>
    </row>
    <row r="165" spans="1:13" ht="15" thickBot="1" x14ac:dyDescent="0.35">
      <c r="A165" s="134" t="s">
        <v>491</v>
      </c>
      <c r="B165" s="239" t="s">
        <v>492</v>
      </c>
      <c r="C165" s="292">
        <v>125</v>
      </c>
      <c r="D165" s="125" t="s">
        <v>2</v>
      </c>
      <c r="E165" s="135">
        <v>2</v>
      </c>
      <c r="F165" s="136">
        <v>1</v>
      </c>
      <c r="G165" s="121">
        <v>2.5099999999999998</v>
      </c>
      <c r="H165" s="122" t="s">
        <v>154</v>
      </c>
      <c r="I165" s="122" t="s">
        <v>1766</v>
      </c>
      <c r="J165" s="123">
        <v>2564.0500000000002</v>
      </c>
      <c r="K165" s="528">
        <f>J165-(J165*VLOOKUP(H165,'Slevové skupiny'!$B$4:$C$7,2,0))</f>
        <v>2564.0500000000002</v>
      </c>
      <c r="L165" s="741"/>
      <c r="M165" s="736"/>
    </row>
    <row r="166" spans="1:13" ht="15" customHeight="1" x14ac:dyDescent="0.3">
      <c r="A166" s="193" t="s">
        <v>493</v>
      </c>
      <c r="B166" s="236" t="s">
        <v>494</v>
      </c>
      <c r="C166" s="293" t="s">
        <v>495</v>
      </c>
      <c r="D166" s="12" t="s">
        <v>2</v>
      </c>
      <c r="E166" s="42">
        <v>100</v>
      </c>
      <c r="F166" s="33">
        <v>10</v>
      </c>
      <c r="G166" s="14">
        <v>0.03</v>
      </c>
      <c r="H166" s="15" t="s">
        <v>154</v>
      </c>
      <c r="I166" s="15" t="s">
        <v>1766</v>
      </c>
      <c r="J166" s="275">
        <v>24.81</v>
      </c>
      <c r="K166" s="523">
        <f>J166-(J166*VLOOKUP(H166,'Slevové skupiny'!$B$4:$C$7,2,0))</f>
        <v>24.81</v>
      </c>
      <c r="L166" s="739" t="s">
        <v>2037</v>
      </c>
      <c r="M166" s="734" t="str">
        <f>VLOOKUP(H166,'Slevové skupiny'!$B$4:$D$7,3,0)</f>
        <v>Sleva 0 %</v>
      </c>
    </row>
    <row r="167" spans="1:13" x14ac:dyDescent="0.3">
      <c r="A167" s="51" t="s">
        <v>496</v>
      </c>
      <c r="B167" s="237" t="s">
        <v>497</v>
      </c>
      <c r="C167" s="295" t="s">
        <v>498</v>
      </c>
      <c r="D167" s="16" t="s">
        <v>2</v>
      </c>
      <c r="E167" s="43">
        <v>100</v>
      </c>
      <c r="F167" s="36">
        <v>20</v>
      </c>
      <c r="G167" s="19">
        <v>3.3000000000000002E-2</v>
      </c>
      <c r="H167" s="18" t="s">
        <v>154</v>
      </c>
      <c r="I167" s="18" t="s">
        <v>1766</v>
      </c>
      <c r="J167" s="26">
        <v>28.27</v>
      </c>
      <c r="K167" s="524">
        <f>J167-(J167*VLOOKUP(H167,'Slevové skupiny'!$B$4:$C$7,2,0))</f>
        <v>28.27</v>
      </c>
      <c r="L167" s="740"/>
      <c r="M167" s="735"/>
    </row>
    <row r="168" spans="1:13" x14ac:dyDescent="0.3">
      <c r="A168" s="51" t="s">
        <v>499</v>
      </c>
      <c r="B168" s="237" t="s">
        <v>500</v>
      </c>
      <c r="C168" s="295" t="s">
        <v>501</v>
      </c>
      <c r="D168" s="16" t="s">
        <v>2</v>
      </c>
      <c r="E168" s="43">
        <v>50</v>
      </c>
      <c r="F168" s="36">
        <v>10</v>
      </c>
      <c r="G168" s="16">
        <v>0.05</v>
      </c>
      <c r="H168" s="18" t="s">
        <v>154</v>
      </c>
      <c r="I168" s="18" t="s">
        <v>1766</v>
      </c>
      <c r="J168" s="26">
        <v>47.75</v>
      </c>
      <c r="K168" s="524">
        <f>J168-(J168*VLOOKUP(H168,'Slevové skupiny'!$B$4:$C$7,2,0))</f>
        <v>47.75</v>
      </c>
      <c r="L168" s="740"/>
      <c r="M168" s="735"/>
    </row>
    <row r="169" spans="1:13" x14ac:dyDescent="0.3">
      <c r="A169" s="51" t="s">
        <v>502</v>
      </c>
      <c r="B169" s="237" t="s">
        <v>503</v>
      </c>
      <c r="C169" s="295" t="s">
        <v>504</v>
      </c>
      <c r="D169" s="16" t="s">
        <v>2</v>
      </c>
      <c r="E169" s="43">
        <v>120</v>
      </c>
      <c r="F169" s="36">
        <v>20</v>
      </c>
      <c r="G169" s="19">
        <v>0.04</v>
      </c>
      <c r="H169" s="18" t="s">
        <v>154</v>
      </c>
      <c r="I169" s="18" t="s">
        <v>1766</v>
      </c>
      <c r="J169" s="26">
        <v>19.100000000000001</v>
      </c>
      <c r="K169" s="524">
        <f>J169-(J169*VLOOKUP(H169,'Slevové skupiny'!$B$4:$C$7,2,0))</f>
        <v>19.100000000000001</v>
      </c>
      <c r="L169" s="740"/>
      <c r="M169" s="735"/>
    </row>
    <row r="170" spans="1:13" x14ac:dyDescent="0.3">
      <c r="A170" s="51" t="s">
        <v>505</v>
      </c>
      <c r="B170" s="237" t="s">
        <v>506</v>
      </c>
      <c r="C170" s="295" t="s">
        <v>507</v>
      </c>
      <c r="D170" s="16" t="s">
        <v>2</v>
      </c>
      <c r="E170" s="43">
        <v>90</v>
      </c>
      <c r="F170" s="36">
        <v>10</v>
      </c>
      <c r="G170" s="19">
        <v>7.0000000000000007E-2</v>
      </c>
      <c r="H170" s="18" t="s">
        <v>154</v>
      </c>
      <c r="I170" s="18" t="s">
        <v>1766</v>
      </c>
      <c r="J170" s="26">
        <v>32.950000000000003</v>
      </c>
      <c r="K170" s="524">
        <f>J170-(J170*VLOOKUP(H170,'Slevové skupiny'!$B$4:$C$7,2,0))</f>
        <v>32.950000000000003</v>
      </c>
      <c r="L170" s="740"/>
      <c r="M170" s="735"/>
    </row>
    <row r="171" spans="1:13" x14ac:dyDescent="0.3">
      <c r="A171" s="51" t="s">
        <v>508</v>
      </c>
      <c r="B171" s="237" t="s">
        <v>509</v>
      </c>
      <c r="C171" s="295" t="s">
        <v>510</v>
      </c>
      <c r="D171" s="16" t="s">
        <v>2</v>
      </c>
      <c r="E171" s="43">
        <v>80</v>
      </c>
      <c r="F171" s="36">
        <v>10</v>
      </c>
      <c r="G171" s="19">
        <v>7.0000000000000007E-2</v>
      </c>
      <c r="H171" s="18" t="s">
        <v>154</v>
      </c>
      <c r="I171" s="18" t="s">
        <v>1766</v>
      </c>
      <c r="J171" s="26">
        <v>34.08</v>
      </c>
      <c r="K171" s="524">
        <f>J171-(J171*VLOOKUP(H171,'Slevové skupiny'!$B$4:$C$7,2,0))</f>
        <v>34.08</v>
      </c>
      <c r="L171" s="740"/>
      <c r="M171" s="735"/>
    </row>
    <row r="172" spans="1:13" x14ac:dyDescent="0.3">
      <c r="A172" s="51" t="s">
        <v>511</v>
      </c>
      <c r="B172" s="237" t="s">
        <v>512</v>
      </c>
      <c r="C172" s="295" t="s">
        <v>513</v>
      </c>
      <c r="D172" s="16" t="s">
        <v>2</v>
      </c>
      <c r="E172" s="43">
        <v>60</v>
      </c>
      <c r="F172" s="36">
        <v>10</v>
      </c>
      <c r="G172" s="19">
        <v>0.09</v>
      </c>
      <c r="H172" s="18" t="s">
        <v>154</v>
      </c>
      <c r="I172" s="18" t="s">
        <v>1766</v>
      </c>
      <c r="J172" s="26">
        <v>71.88</v>
      </c>
      <c r="K172" s="524">
        <f>J172-(J172*VLOOKUP(H172,'Slevové skupiny'!$B$4:$C$7,2,0))</f>
        <v>71.88</v>
      </c>
      <c r="L172" s="740"/>
      <c r="M172" s="735"/>
    </row>
    <row r="173" spans="1:13" x14ac:dyDescent="0.3">
      <c r="A173" s="51" t="s">
        <v>514</v>
      </c>
      <c r="B173" s="237" t="s">
        <v>515</v>
      </c>
      <c r="C173" s="295" t="s">
        <v>516</v>
      </c>
      <c r="D173" s="16" t="s">
        <v>2</v>
      </c>
      <c r="E173" s="43">
        <v>50</v>
      </c>
      <c r="F173" s="36">
        <v>10</v>
      </c>
      <c r="G173" s="19">
        <v>0.13</v>
      </c>
      <c r="H173" s="18" t="s">
        <v>154</v>
      </c>
      <c r="I173" s="18" t="s">
        <v>1766</v>
      </c>
      <c r="J173" s="26">
        <v>75.33</v>
      </c>
      <c r="K173" s="524">
        <f>J173-(J173*VLOOKUP(H173,'Slevové skupiny'!$B$4:$C$7,2,0))</f>
        <v>75.33</v>
      </c>
      <c r="L173" s="740"/>
      <c r="M173" s="735"/>
    </row>
    <row r="174" spans="1:13" ht="14.25" customHeight="1" x14ac:dyDescent="0.3">
      <c r="A174" s="51" t="s">
        <v>517</v>
      </c>
      <c r="B174" s="237" t="s">
        <v>518</v>
      </c>
      <c r="C174" s="295" t="s">
        <v>519</v>
      </c>
      <c r="D174" s="16" t="s">
        <v>2</v>
      </c>
      <c r="E174" s="43">
        <v>50</v>
      </c>
      <c r="F174" s="36">
        <v>10</v>
      </c>
      <c r="G174" s="19">
        <v>0.13</v>
      </c>
      <c r="H174" s="18" t="s">
        <v>154</v>
      </c>
      <c r="I174" s="18" t="s">
        <v>1766</v>
      </c>
      <c r="J174" s="26">
        <v>97.62</v>
      </c>
      <c r="K174" s="524">
        <f>J174-(J174*VLOOKUP(H174,'Slevové skupiny'!$B$4:$C$7,2,0))</f>
        <v>97.62</v>
      </c>
      <c r="L174" s="740"/>
      <c r="M174" s="735"/>
    </row>
    <row r="175" spans="1:13" x14ac:dyDescent="0.3">
      <c r="A175" s="51" t="s">
        <v>520</v>
      </c>
      <c r="B175" s="237" t="s">
        <v>521</v>
      </c>
      <c r="C175" s="295" t="s">
        <v>522</v>
      </c>
      <c r="D175" s="16" t="s">
        <v>2</v>
      </c>
      <c r="E175" s="43">
        <v>40</v>
      </c>
      <c r="F175" s="36">
        <v>4</v>
      </c>
      <c r="G175" s="19">
        <v>0.18</v>
      </c>
      <c r="H175" s="18" t="s">
        <v>154</v>
      </c>
      <c r="I175" s="18" t="s">
        <v>1766</v>
      </c>
      <c r="J175" s="26">
        <v>164.16</v>
      </c>
      <c r="K175" s="524">
        <f>J175-(J175*VLOOKUP(H175,'Slevové skupiny'!$B$4:$C$7,2,0))</f>
        <v>164.16</v>
      </c>
      <c r="L175" s="740"/>
      <c r="M175" s="735"/>
    </row>
    <row r="176" spans="1:13" x14ac:dyDescent="0.3">
      <c r="A176" s="51" t="s">
        <v>1944</v>
      </c>
      <c r="B176" s="237" t="s">
        <v>523</v>
      </c>
      <c r="C176" s="295" t="s">
        <v>524</v>
      </c>
      <c r="D176" s="16" t="s">
        <v>2</v>
      </c>
      <c r="E176" s="43">
        <v>30</v>
      </c>
      <c r="F176" s="36">
        <v>2</v>
      </c>
      <c r="G176" s="19">
        <v>0.19</v>
      </c>
      <c r="H176" s="18" t="s">
        <v>154</v>
      </c>
      <c r="I176" s="18" t="s">
        <v>1766</v>
      </c>
      <c r="J176" s="26">
        <v>117.1</v>
      </c>
      <c r="K176" s="524">
        <f>J176-(J176*VLOOKUP(H176,'Slevové skupiny'!$B$4:$C$7,2,0))</f>
        <v>117.1</v>
      </c>
      <c r="L176" s="740"/>
      <c r="M176" s="735"/>
    </row>
    <row r="177" spans="1:13" x14ac:dyDescent="0.3">
      <c r="A177" s="51" t="s">
        <v>525</v>
      </c>
      <c r="B177" s="237" t="s">
        <v>526</v>
      </c>
      <c r="C177" s="295" t="s">
        <v>527</v>
      </c>
      <c r="D177" s="16" t="s">
        <v>2</v>
      </c>
      <c r="E177" s="43">
        <v>14</v>
      </c>
      <c r="F177" s="36">
        <v>2</v>
      </c>
      <c r="G177" s="19">
        <v>0.21</v>
      </c>
      <c r="H177" s="18" t="s">
        <v>154</v>
      </c>
      <c r="I177" s="18" t="s">
        <v>1766</v>
      </c>
      <c r="J177" s="26">
        <v>183.99</v>
      </c>
      <c r="K177" s="524">
        <f>J177-(J177*VLOOKUP(H177,'Slevové skupiny'!$B$4:$C$7,2,0))</f>
        <v>183.99</v>
      </c>
      <c r="L177" s="740"/>
      <c r="M177" s="735"/>
    </row>
    <row r="178" spans="1:13" x14ac:dyDescent="0.3">
      <c r="A178" s="51" t="s">
        <v>528</v>
      </c>
      <c r="B178" s="237" t="s">
        <v>529</v>
      </c>
      <c r="C178" s="295" t="s">
        <v>530</v>
      </c>
      <c r="D178" s="16" t="s">
        <v>2</v>
      </c>
      <c r="E178" s="43">
        <v>10</v>
      </c>
      <c r="F178" s="36">
        <v>2</v>
      </c>
      <c r="G178" s="19">
        <v>0.35</v>
      </c>
      <c r="H178" s="18" t="s">
        <v>154</v>
      </c>
      <c r="I178" s="18" t="s">
        <v>1766</v>
      </c>
      <c r="J178" s="26">
        <v>230.49</v>
      </c>
      <c r="K178" s="524">
        <f>J178-(J178*VLOOKUP(H178,'Slevové skupiny'!$B$4:$C$7,2,0))</f>
        <v>230.49</v>
      </c>
      <c r="L178" s="740"/>
      <c r="M178" s="735"/>
    </row>
    <row r="179" spans="1:13" x14ac:dyDescent="0.3">
      <c r="A179" s="51" t="s">
        <v>1945</v>
      </c>
      <c r="B179" s="237" t="s">
        <v>531</v>
      </c>
      <c r="C179" s="295" t="s">
        <v>532</v>
      </c>
      <c r="D179" s="16" t="s">
        <v>2</v>
      </c>
      <c r="E179" s="43">
        <v>10</v>
      </c>
      <c r="F179" s="36">
        <v>2</v>
      </c>
      <c r="G179" s="19">
        <v>0.34</v>
      </c>
      <c r="H179" s="18" t="s">
        <v>154</v>
      </c>
      <c r="I179" s="18" t="s">
        <v>1766</v>
      </c>
      <c r="J179" s="26">
        <v>247.59</v>
      </c>
      <c r="K179" s="524">
        <f>J179-(J179*VLOOKUP(H179,'Slevové skupiny'!$B$4:$C$7,2,0))</f>
        <v>247.59</v>
      </c>
      <c r="L179" s="740"/>
      <c r="M179" s="735"/>
    </row>
    <row r="180" spans="1:13" x14ac:dyDescent="0.3">
      <c r="A180" s="51" t="s">
        <v>1946</v>
      </c>
      <c r="B180" s="237" t="s">
        <v>533</v>
      </c>
      <c r="C180" s="295" t="s">
        <v>534</v>
      </c>
      <c r="D180" s="16" t="s">
        <v>2</v>
      </c>
      <c r="E180" s="43">
        <v>10</v>
      </c>
      <c r="F180" s="36">
        <v>2</v>
      </c>
      <c r="G180" s="19">
        <v>0.39</v>
      </c>
      <c r="H180" s="18" t="s">
        <v>154</v>
      </c>
      <c r="I180" s="18" t="s">
        <v>1766</v>
      </c>
      <c r="J180" s="26">
        <v>247.59</v>
      </c>
      <c r="K180" s="524">
        <f>J180-(J180*VLOOKUP(H180,'Slevové skupiny'!$B$4:$C$7,2,0))</f>
        <v>247.59</v>
      </c>
      <c r="L180" s="740"/>
      <c r="M180" s="735"/>
    </row>
    <row r="181" spans="1:13" x14ac:dyDescent="0.3">
      <c r="A181" s="51" t="s">
        <v>535</v>
      </c>
      <c r="B181" s="237" t="s">
        <v>536</v>
      </c>
      <c r="C181" s="295" t="s">
        <v>537</v>
      </c>
      <c r="D181" s="16" t="s">
        <v>2</v>
      </c>
      <c r="E181" s="43">
        <v>5</v>
      </c>
      <c r="F181" s="36">
        <v>1</v>
      </c>
      <c r="G181" s="19">
        <v>0.77</v>
      </c>
      <c r="H181" s="18" t="s">
        <v>154</v>
      </c>
      <c r="I181" s="18" t="s">
        <v>1766</v>
      </c>
      <c r="J181" s="26">
        <v>968.7</v>
      </c>
      <c r="K181" s="524">
        <f>J181-(J181*VLOOKUP(H181,'Slevové skupiny'!$B$4:$C$7,2,0))</f>
        <v>968.7</v>
      </c>
      <c r="L181" s="740"/>
      <c r="M181" s="735"/>
    </row>
    <row r="182" spans="1:13" x14ac:dyDescent="0.3">
      <c r="A182" s="51" t="s">
        <v>538</v>
      </c>
      <c r="B182" s="237" t="s">
        <v>539</v>
      </c>
      <c r="C182" s="295" t="s">
        <v>540</v>
      </c>
      <c r="D182" s="16" t="s">
        <v>2</v>
      </c>
      <c r="E182" s="43">
        <v>5</v>
      </c>
      <c r="F182" s="36">
        <v>1</v>
      </c>
      <c r="G182" s="19">
        <v>0.85</v>
      </c>
      <c r="H182" s="18" t="s">
        <v>154</v>
      </c>
      <c r="I182" s="18" t="s">
        <v>1766</v>
      </c>
      <c r="J182" s="26">
        <v>968.7</v>
      </c>
      <c r="K182" s="524">
        <f>J182-(J182*VLOOKUP(H182,'Slevové skupiny'!$B$4:$C$7,2,0))</f>
        <v>968.7</v>
      </c>
      <c r="L182" s="740"/>
      <c r="M182" s="735"/>
    </row>
    <row r="183" spans="1:13" x14ac:dyDescent="0.3">
      <c r="A183" s="51" t="s">
        <v>541</v>
      </c>
      <c r="B183" s="237" t="s">
        <v>542</v>
      </c>
      <c r="C183" s="295" t="s">
        <v>543</v>
      </c>
      <c r="D183" s="16" t="s">
        <v>2</v>
      </c>
      <c r="E183" s="43">
        <v>1</v>
      </c>
      <c r="F183" s="36">
        <v>1</v>
      </c>
      <c r="G183" s="19">
        <v>2.35</v>
      </c>
      <c r="H183" s="18" t="s">
        <v>154</v>
      </c>
      <c r="I183" s="18" t="s">
        <v>1766</v>
      </c>
      <c r="J183" s="26">
        <v>2363.25</v>
      </c>
      <c r="K183" s="524">
        <f>J183-(J183*VLOOKUP(H183,'Slevové skupiny'!$B$4:$C$7,2,0))</f>
        <v>2363.25</v>
      </c>
      <c r="L183" s="740"/>
      <c r="M183" s="735"/>
    </row>
    <row r="184" spans="1:13" x14ac:dyDescent="0.3">
      <c r="A184" s="51" t="s">
        <v>544</v>
      </c>
      <c r="B184" s="237" t="s">
        <v>545</v>
      </c>
      <c r="C184" s="295" t="s">
        <v>546</v>
      </c>
      <c r="D184" s="16" t="s">
        <v>2</v>
      </c>
      <c r="E184" s="43">
        <v>1</v>
      </c>
      <c r="F184" s="36">
        <v>1</v>
      </c>
      <c r="G184" s="19">
        <v>2.2999999999999998</v>
      </c>
      <c r="H184" s="18" t="s">
        <v>154</v>
      </c>
      <c r="I184" s="18" t="s">
        <v>1766</v>
      </c>
      <c r="J184" s="26">
        <v>2389.21</v>
      </c>
      <c r="K184" s="524">
        <f>J184-(J184*VLOOKUP(H184,'Slevové skupiny'!$B$4:$C$7,2,0))</f>
        <v>2389.21</v>
      </c>
      <c r="L184" s="740"/>
      <c r="M184" s="735"/>
    </row>
    <row r="185" spans="1:13" ht="15" thickBot="1" x14ac:dyDescent="0.35">
      <c r="A185" s="45" t="s">
        <v>547</v>
      </c>
      <c r="B185" s="238" t="s">
        <v>548</v>
      </c>
      <c r="C185" s="294" t="s">
        <v>549</v>
      </c>
      <c r="D185" s="20" t="s">
        <v>2</v>
      </c>
      <c r="E185" s="44">
        <v>1</v>
      </c>
      <c r="F185" s="39">
        <v>1</v>
      </c>
      <c r="G185" s="22">
        <v>2.38</v>
      </c>
      <c r="H185" s="23" t="s">
        <v>154</v>
      </c>
      <c r="I185" s="23" t="s">
        <v>1766</v>
      </c>
      <c r="J185" s="274">
        <v>2487.9</v>
      </c>
      <c r="K185" s="525">
        <f>J185-(J185*VLOOKUP(H185,'Slevové skupiny'!$B$4:$C$7,2,0))</f>
        <v>2487.9</v>
      </c>
      <c r="L185" s="741"/>
      <c r="M185" s="736"/>
    </row>
    <row r="186" spans="1:13" ht="15" customHeight="1" x14ac:dyDescent="0.3">
      <c r="A186" s="191" t="s">
        <v>550</v>
      </c>
      <c r="B186" s="233" t="s">
        <v>551</v>
      </c>
      <c r="C186" s="289">
        <v>20</v>
      </c>
      <c r="D186" s="115" t="s">
        <v>2</v>
      </c>
      <c r="E186" s="126">
        <v>100</v>
      </c>
      <c r="F186" s="127">
        <v>10</v>
      </c>
      <c r="G186" s="124">
        <v>0.03</v>
      </c>
      <c r="H186" s="116" t="s">
        <v>154</v>
      </c>
      <c r="I186" s="116" t="s">
        <v>1766</v>
      </c>
      <c r="J186" s="117">
        <v>52.5</v>
      </c>
      <c r="K186" s="526">
        <f>J186-(J186*VLOOKUP(H186,'Slevové skupiny'!$B$4:$C$7,2,0))</f>
        <v>52.5</v>
      </c>
      <c r="L186" s="766" t="s">
        <v>1728</v>
      </c>
      <c r="M186" s="725" t="str">
        <f>VLOOKUP(H186,'Slevové skupiny'!$B$4:$D$7,3,0)</f>
        <v>Sleva 0 %</v>
      </c>
    </row>
    <row r="187" spans="1:13" x14ac:dyDescent="0.3">
      <c r="A187" s="137" t="s">
        <v>552</v>
      </c>
      <c r="B187" s="234" t="s">
        <v>553</v>
      </c>
      <c r="C187" s="290">
        <v>25</v>
      </c>
      <c r="D187" s="104" t="s">
        <v>2</v>
      </c>
      <c r="E187" s="128">
        <v>100</v>
      </c>
      <c r="F187" s="129">
        <v>10</v>
      </c>
      <c r="G187" s="106">
        <v>0.04</v>
      </c>
      <c r="H187" s="107" t="s">
        <v>154</v>
      </c>
      <c r="I187" s="107" t="s">
        <v>1766</v>
      </c>
      <c r="J187" s="108">
        <v>65.930000000000007</v>
      </c>
      <c r="K187" s="527">
        <f>J187-(J187*VLOOKUP(H187,'Slevové skupiny'!$B$4:$C$7,2,0))</f>
        <v>65.930000000000007</v>
      </c>
      <c r="L187" s="767"/>
      <c r="M187" s="726"/>
    </row>
    <row r="188" spans="1:13" ht="15" thickBot="1" x14ac:dyDescent="0.35">
      <c r="A188" s="134" t="s">
        <v>554</v>
      </c>
      <c r="B188" s="239" t="s">
        <v>555</v>
      </c>
      <c r="C188" s="292">
        <v>32</v>
      </c>
      <c r="D188" s="125" t="s">
        <v>2</v>
      </c>
      <c r="E188" s="135">
        <v>50</v>
      </c>
      <c r="F188" s="136">
        <v>10</v>
      </c>
      <c r="G188" s="121">
        <v>6.4000000000000001E-2</v>
      </c>
      <c r="H188" s="122" t="s">
        <v>154</v>
      </c>
      <c r="I188" s="122" t="s">
        <v>1766</v>
      </c>
      <c r="J188" s="123">
        <v>118.15</v>
      </c>
      <c r="K188" s="528">
        <f>J188-(J188*VLOOKUP(H188,'Slevové skupiny'!$B$4:$C$7,2,0))</f>
        <v>118.15</v>
      </c>
      <c r="L188" s="768"/>
      <c r="M188" s="727"/>
    </row>
    <row r="189" spans="1:13" ht="15" customHeight="1" x14ac:dyDescent="0.3">
      <c r="A189" s="193" t="s">
        <v>556</v>
      </c>
      <c r="B189" s="236" t="s">
        <v>557</v>
      </c>
      <c r="C189" s="293" t="s">
        <v>558</v>
      </c>
      <c r="D189" s="12" t="s">
        <v>2</v>
      </c>
      <c r="E189" s="42">
        <v>300</v>
      </c>
      <c r="F189" s="33">
        <v>20</v>
      </c>
      <c r="G189" s="14">
        <v>0.01</v>
      </c>
      <c r="H189" s="15" t="s">
        <v>154</v>
      </c>
      <c r="I189" s="15" t="s">
        <v>1765</v>
      </c>
      <c r="J189" s="275">
        <v>20.57</v>
      </c>
      <c r="K189" s="523">
        <f>J189-(J189*VLOOKUP(H189,'Slevové skupiny'!$B$4:$C$7,2,0))</f>
        <v>20.57</v>
      </c>
      <c r="L189" s="739" t="s">
        <v>1733</v>
      </c>
      <c r="M189" s="725" t="str">
        <f>VLOOKUP(H189,'Slevové skupiny'!$B$4:$D$7,3,0)</f>
        <v>Sleva 0 %</v>
      </c>
    </row>
    <row r="190" spans="1:13" x14ac:dyDescent="0.3">
      <c r="A190" s="51" t="s">
        <v>559</v>
      </c>
      <c r="B190" s="237" t="s">
        <v>560</v>
      </c>
      <c r="C190" s="295" t="s">
        <v>561</v>
      </c>
      <c r="D190" s="16" t="s">
        <v>2</v>
      </c>
      <c r="E190" s="43">
        <v>100</v>
      </c>
      <c r="F190" s="36">
        <v>20</v>
      </c>
      <c r="G190" s="16">
        <v>0.02</v>
      </c>
      <c r="H190" s="18" t="s">
        <v>154</v>
      </c>
      <c r="I190" s="18" t="s">
        <v>1765</v>
      </c>
      <c r="J190" s="26">
        <v>25.7</v>
      </c>
      <c r="K190" s="524">
        <f>J190-(J190*VLOOKUP(H190,'Slevové skupiny'!$B$4:$C$7,2,0))</f>
        <v>25.7</v>
      </c>
      <c r="L190" s="740"/>
      <c r="M190" s="726"/>
    </row>
    <row r="191" spans="1:13" x14ac:dyDescent="0.3">
      <c r="A191" s="51" t="s">
        <v>562</v>
      </c>
      <c r="B191" s="237" t="s">
        <v>563</v>
      </c>
      <c r="C191" s="295" t="s">
        <v>564</v>
      </c>
      <c r="D191" s="16" t="s">
        <v>2</v>
      </c>
      <c r="E191" s="43">
        <v>100</v>
      </c>
      <c r="F191" s="36">
        <v>20</v>
      </c>
      <c r="G191" s="19">
        <v>0.02</v>
      </c>
      <c r="H191" s="18" t="s">
        <v>154</v>
      </c>
      <c r="I191" s="18" t="s">
        <v>1765</v>
      </c>
      <c r="J191" s="26">
        <v>39.42</v>
      </c>
      <c r="K191" s="524">
        <f>J191-(J191*VLOOKUP(H191,'Slevové skupiny'!$B$4:$C$7,2,0))</f>
        <v>39.42</v>
      </c>
      <c r="L191" s="740"/>
      <c r="M191" s="726"/>
    </row>
    <row r="192" spans="1:13" x14ac:dyDescent="0.3">
      <c r="A192" s="51" t="s">
        <v>565</v>
      </c>
      <c r="B192" s="237" t="s">
        <v>566</v>
      </c>
      <c r="C192" s="295" t="s">
        <v>567</v>
      </c>
      <c r="D192" s="16" t="s">
        <v>2</v>
      </c>
      <c r="E192" s="43">
        <v>100</v>
      </c>
      <c r="F192" s="36">
        <v>10</v>
      </c>
      <c r="G192" s="19">
        <v>0.03</v>
      </c>
      <c r="H192" s="18" t="s">
        <v>154</v>
      </c>
      <c r="I192" s="18" t="s">
        <v>1765</v>
      </c>
      <c r="J192" s="26">
        <v>54.85</v>
      </c>
      <c r="K192" s="524">
        <f>J192-(J192*VLOOKUP(H192,'Slevové skupiny'!$B$4:$C$7,2,0))</f>
        <v>54.85</v>
      </c>
      <c r="L192" s="740"/>
      <c r="M192" s="726"/>
    </row>
    <row r="193" spans="1:13" x14ac:dyDescent="0.3">
      <c r="A193" s="51" t="s">
        <v>568</v>
      </c>
      <c r="B193" s="237" t="s">
        <v>569</v>
      </c>
      <c r="C193" s="295" t="s">
        <v>570</v>
      </c>
      <c r="D193" s="16" t="s">
        <v>2</v>
      </c>
      <c r="E193" s="43">
        <v>60</v>
      </c>
      <c r="F193" s="36">
        <v>10</v>
      </c>
      <c r="G193" s="19">
        <v>7.0000000000000007E-2</v>
      </c>
      <c r="H193" s="18" t="s">
        <v>154</v>
      </c>
      <c r="I193" s="18" t="s">
        <v>1765</v>
      </c>
      <c r="J193" s="26">
        <v>99.34</v>
      </c>
      <c r="K193" s="524">
        <f>J193-(J193*VLOOKUP(H193,'Slevové skupiny'!$B$4:$C$7,2,0))</f>
        <v>99.34</v>
      </c>
      <c r="L193" s="740"/>
      <c r="M193" s="726"/>
    </row>
    <row r="194" spans="1:13" x14ac:dyDescent="0.3">
      <c r="A194" s="51" t="s">
        <v>571</v>
      </c>
      <c r="B194" s="237" t="s">
        <v>572</v>
      </c>
      <c r="C194" s="295" t="s">
        <v>573</v>
      </c>
      <c r="D194" s="16" t="s">
        <v>2</v>
      </c>
      <c r="E194" s="43">
        <v>40</v>
      </c>
      <c r="F194" s="36">
        <v>10</v>
      </c>
      <c r="G194" s="19">
        <v>0.12</v>
      </c>
      <c r="H194" s="18" t="s">
        <v>154</v>
      </c>
      <c r="I194" s="18" t="s">
        <v>1765</v>
      </c>
      <c r="J194" s="26">
        <v>167.48</v>
      </c>
      <c r="K194" s="524">
        <f>J194-(J194*VLOOKUP(H194,'Slevové skupiny'!$B$4:$C$7,2,0))</f>
        <v>167.48</v>
      </c>
      <c r="L194" s="740"/>
      <c r="M194" s="726"/>
    </row>
    <row r="195" spans="1:13" ht="15" thickBot="1" x14ac:dyDescent="0.35">
      <c r="A195" s="196" t="s">
        <v>574</v>
      </c>
      <c r="B195" s="242" t="s">
        <v>575</v>
      </c>
      <c r="C195" s="294" t="s">
        <v>576</v>
      </c>
      <c r="D195" s="20" t="s">
        <v>2</v>
      </c>
      <c r="E195" s="44">
        <v>20</v>
      </c>
      <c r="F195" s="39">
        <v>2</v>
      </c>
      <c r="G195" s="22">
        <v>0.22</v>
      </c>
      <c r="H195" s="23" t="s">
        <v>154</v>
      </c>
      <c r="I195" s="23" t="s">
        <v>1765</v>
      </c>
      <c r="J195" s="274">
        <v>289.23</v>
      </c>
      <c r="K195" s="525">
        <f>J195-(J195*VLOOKUP(H195,'Slevové skupiny'!$B$4:$C$7,2,0))</f>
        <v>289.23</v>
      </c>
      <c r="L195" s="741"/>
      <c r="M195" s="727"/>
    </row>
    <row r="196" spans="1:13" ht="15" customHeight="1" x14ac:dyDescent="0.3">
      <c r="A196" s="191" t="s">
        <v>577</v>
      </c>
      <c r="B196" s="233" t="s">
        <v>578</v>
      </c>
      <c r="C196" s="289" t="s">
        <v>3</v>
      </c>
      <c r="D196" s="115" t="s">
        <v>2</v>
      </c>
      <c r="E196" s="126">
        <v>150</v>
      </c>
      <c r="F196" s="127">
        <v>10</v>
      </c>
      <c r="G196" s="124">
        <v>0.02</v>
      </c>
      <c r="H196" s="116" t="s">
        <v>154</v>
      </c>
      <c r="I196" s="116" t="s">
        <v>1766</v>
      </c>
      <c r="J196" s="117">
        <v>29.95</v>
      </c>
      <c r="K196" s="526">
        <f>J196-(J196*VLOOKUP(H196,'Slevové skupiny'!$B$4:$C$7,2,0))</f>
        <v>29.95</v>
      </c>
      <c r="L196" s="769"/>
      <c r="M196" s="725" t="str">
        <f>VLOOKUP(H196,'Slevové skupiny'!$B$4:$D$7,3,0)</f>
        <v>Sleva 0 %</v>
      </c>
    </row>
    <row r="197" spans="1:13" ht="15" thickBot="1" x14ac:dyDescent="0.35">
      <c r="A197" s="134" t="s">
        <v>579</v>
      </c>
      <c r="B197" s="239" t="s">
        <v>580</v>
      </c>
      <c r="C197" s="292" t="s">
        <v>581</v>
      </c>
      <c r="D197" s="125" t="s">
        <v>2</v>
      </c>
      <c r="E197" s="135">
        <v>100</v>
      </c>
      <c r="F197" s="136">
        <v>10</v>
      </c>
      <c r="G197" s="121">
        <v>0.03</v>
      </c>
      <c r="H197" s="122" t="s">
        <v>154</v>
      </c>
      <c r="I197" s="122" t="s">
        <v>1766</v>
      </c>
      <c r="J197" s="123">
        <v>35.659999999999997</v>
      </c>
      <c r="K197" s="528">
        <f>J197-(J197*VLOOKUP(H197,'Slevové skupiny'!$B$4:$C$7,2,0))</f>
        <v>35.659999999999997</v>
      </c>
      <c r="L197" s="770"/>
      <c r="M197" s="726"/>
    </row>
    <row r="198" spans="1:13" x14ac:dyDescent="0.3">
      <c r="A198" s="193" t="s">
        <v>582</v>
      </c>
      <c r="B198" s="236" t="s">
        <v>583</v>
      </c>
      <c r="C198" s="293" t="s">
        <v>3</v>
      </c>
      <c r="D198" s="12" t="s">
        <v>2</v>
      </c>
      <c r="E198" s="42">
        <v>250</v>
      </c>
      <c r="F198" s="33">
        <v>50</v>
      </c>
      <c r="G198" s="14">
        <v>0.01</v>
      </c>
      <c r="H198" s="15" t="s">
        <v>154</v>
      </c>
      <c r="I198" s="15" t="s">
        <v>1766</v>
      </c>
      <c r="J198" s="275">
        <v>29.07</v>
      </c>
      <c r="K198" s="523">
        <f>J198-(J198*VLOOKUP(H198,'Slevové skupiny'!$B$4:$C$7,2,0))</f>
        <v>29.07</v>
      </c>
      <c r="L198" s="770"/>
      <c r="M198" s="726"/>
    </row>
    <row r="199" spans="1:13" ht="15" thickBot="1" x14ac:dyDescent="0.35">
      <c r="A199" s="45" t="s">
        <v>584</v>
      </c>
      <c r="B199" s="238" t="s">
        <v>585</v>
      </c>
      <c r="C199" s="294" t="s">
        <v>581</v>
      </c>
      <c r="D199" s="20" t="s">
        <v>2</v>
      </c>
      <c r="E199" s="44">
        <v>200</v>
      </c>
      <c r="F199" s="39">
        <v>50</v>
      </c>
      <c r="G199" s="22">
        <v>0.01</v>
      </c>
      <c r="H199" s="23" t="s">
        <v>154</v>
      </c>
      <c r="I199" s="23" t="s">
        <v>1766</v>
      </c>
      <c r="J199" s="274">
        <v>32.1</v>
      </c>
      <c r="K199" s="525">
        <f>J199-(J199*VLOOKUP(H199,'Slevové skupiny'!$B$4:$C$7,2,0))</f>
        <v>32.1</v>
      </c>
      <c r="L199" s="770"/>
      <c r="M199" s="726"/>
    </row>
    <row r="200" spans="1:13" x14ac:dyDescent="0.3">
      <c r="A200" s="191" t="s">
        <v>586</v>
      </c>
      <c r="B200" s="233" t="s">
        <v>587</v>
      </c>
      <c r="C200" s="289" t="s">
        <v>3</v>
      </c>
      <c r="D200" s="115" t="s">
        <v>2</v>
      </c>
      <c r="E200" s="126">
        <v>450</v>
      </c>
      <c r="F200" s="127">
        <v>50</v>
      </c>
      <c r="G200" s="124">
        <v>0.01</v>
      </c>
      <c r="H200" s="116" t="s">
        <v>154</v>
      </c>
      <c r="I200" s="116" t="s">
        <v>1766</v>
      </c>
      <c r="J200" s="117">
        <v>27.95</v>
      </c>
      <c r="K200" s="526">
        <f>J200-(J200*VLOOKUP(H200,'Slevové skupiny'!$B$4:$C$7,2,0))</f>
        <v>27.95</v>
      </c>
      <c r="L200" s="770"/>
      <c r="M200" s="726"/>
    </row>
    <row r="201" spans="1:13" ht="15" thickBot="1" x14ac:dyDescent="0.35">
      <c r="A201" s="134" t="s">
        <v>588</v>
      </c>
      <c r="B201" s="239" t="s">
        <v>589</v>
      </c>
      <c r="C201" s="292" t="s">
        <v>581</v>
      </c>
      <c r="D201" s="125" t="s">
        <v>2</v>
      </c>
      <c r="E201" s="135">
        <v>225</v>
      </c>
      <c r="F201" s="136">
        <v>25</v>
      </c>
      <c r="G201" s="121">
        <v>0.01</v>
      </c>
      <c r="H201" s="122" t="s">
        <v>154</v>
      </c>
      <c r="I201" s="122" t="s">
        <v>1766</v>
      </c>
      <c r="J201" s="123">
        <v>30.95</v>
      </c>
      <c r="K201" s="528">
        <f>J201-(J201*VLOOKUP(H201,'Slevové skupiny'!$B$4:$C$7,2,0))</f>
        <v>30.95</v>
      </c>
      <c r="L201" s="771"/>
      <c r="M201" s="727"/>
    </row>
    <row r="202" spans="1:13" ht="15" customHeight="1" x14ac:dyDescent="0.3">
      <c r="A202" s="193" t="s">
        <v>590</v>
      </c>
      <c r="B202" s="236" t="s">
        <v>591</v>
      </c>
      <c r="C202" s="293">
        <v>16</v>
      </c>
      <c r="D202" s="12" t="s">
        <v>2</v>
      </c>
      <c r="E202" s="42">
        <v>500</v>
      </c>
      <c r="F202" s="33">
        <v>50</v>
      </c>
      <c r="G202" s="14">
        <v>0.01</v>
      </c>
      <c r="H202" s="15" t="s">
        <v>154</v>
      </c>
      <c r="I202" s="15" t="s">
        <v>1766</v>
      </c>
      <c r="J202" s="275">
        <v>17.61</v>
      </c>
      <c r="K202" s="523">
        <f>J202-(J202*VLOOKUP(H202,'Slevové skupiny'!$B$4:$C$7,2,0))</f>
        <v>17.61</v>
      </c>
      <c r="L202" s="739" t="s">
        <v>1734</v>
      </c>
      <c r="M202" s="734" t="str">
        <f>VLOOKUP(H202,'Slevové skupiny'!$B$4:$D$7,3,0)</f>
        <v>Sleva 0 %</v>
      </c>
    </row>
    <row r="203" spans="1:13" x14ac:dyDescent="0.3">
      <c r="A203" s="51" t="s">
        <v>592</v>
      </c>
      <c r="B203" s="237" t="s">
        <v>593</v>
      </c>
      <c r="C203" s="295">
        <v>20</v>
      </c>
      <c r="D203" s="16" t="s">
        <v>2</v>
      </c>
      <c r="E203" s="43">
        <v>300</v>
      </c>
      <c r="F203" s="36">
        <v>20</v>
      </c>
      <c r="G203" s="16">
        <v>0.01</v>
      </c>
      <c r="H203" s="18" t="s">
        <v>154</v>
      </c>
      <c r="I203" s="18" t="s">
        <v>1766</v>
      </c>
      <c r="J203" s="26">
        <v>9.16</v>
      </c>
      <c r="K203" s="524">
        <f>J203-(J203*VLOOKUP(H203,'Slevové skupiny'!$B$4:$C$7,2,0))</f>
        <v>9.16</v>
      </c>
      <c r="L203" s="740"/>
      <c r="M203" s="735"/>
    </row>
    <row r="204" spans="1:13" x14ac:dyDescent="0.3">
      <c r="A204" s="51" t="s">
        <v>594</v>
      </c>
      <c r="B204" s="237" t="s">
        <v>595</v>
      </c>
      <c r="C204" s="295">
        <v>25</v>
      </c>
      <c r="D204" s="16" t="s">
        <v>2</v>
      </c>
      <c r="E204" s="43">
        <v>200</v>
      </c>
      <c r="F204" s="36">
        <v>20</v>
      </c>
      <c r="G204" s="19">
        <v>1.6E-2</v>
      </c>
      <c r="H204" s="18" t="s">
        <v>154</v>
      </c>
      <c r="I204" s="18" t="s">
        <v>1766</v>
      </c>
      <c r="J204" s="26">
        <v>11.7</v>
      </c>
      <c r="K204" s="524">
        <f>J204-(J204*VLOOKUP(H204,'Slevové skupiny'!$B$4:$C$7,2,0))</f>
        <v>11.7</v>
      </c>
      <c r="L204" s="740"/>
      <c r="M204" s="735"/>
    </row>
    <row r="205" spans="1:13" x14ac:dyDescent="0.3">
      <c r="A205" s="51" t="s">
        <v>596</v>
      </c>
      <c r="B205" s="237" t="s">
        <v>597</v>
      </c>
      <c r="C205" s="295">
        <v>32</v>
      </c>
      <c r="D205" s="16" t="s">
        <v>2</v>
      </c>
      <c r="E205" s="43">
        <v>120</v>
      </c>
      <c r="F205" s="36">
        <v>10</v>
      </c>
      <c r="G205" s="19">
        <v>0.03</v>
      </c>
      <c r="H205" s="18" t="s">
        <v>154</v>
      </c>
      <c r="I205" s="18" t="s">
        <v>1766</v>
      </c>
      <c r="J205" s="26">
        <v>20.170000000000002</v>
      </c>
      <c r="K205" s="524">
        <f>J205-(J205*VLOOKUP(H205,'Slevové skupiny'!$B$4:$C$7,2,0))</f>
        <v>20.170000000000002</v>
      </c>
      <c r="L205" s="740"/>
      <c r="M205" s="735"/>
    </row>
    <row r="206" spans="1:13" x14ac:dyDescent="0.3">
      <c r="A206" s="51" t="s">
        <v>598</v>
      </c>
      <c r="B206" s="237" t="s">
        <v>599</v>
      </c>
      <c r="C206" s="295">
        <v>40</v>
      </c>
      <c r="D206" s="16" t="s">
        <v>2</v>
      </c>
      <c r="E206" s="43">
        <v>60</v>
      </c>
      <c r="F206" s="36">
        <v>10</v>
      </c>
      <c r="G206" s="19">
        <v>0.05</v>
      </c>
      <c r="H206" s="18" t="s">
        <v>154</v>
      </c>
      <c r="I206" s="18" t="s">
        <v>1766</v>
      </c>
      <c r="J206" s="26">
        <v>82.06</v>
      </c>
      <c r="K206" s="524">
        <f>J206-(J206*VLOOKUP(H206,'Slevové skupiny'!$B$4:$C$7,2,0))</f>
        <v>82.06</v>
      </c>
      <c r="L206" s="740"/>
      <c r="M206" s="735"/>
    </row>
    <row r="207" spans="1:13" x14ac:dyDescent="0.3">
      <c r="A207" s="51" t="s">
        <v>1947</v>
      </c>
      <c r="B207" s="237" t="s">
        <v>600</v>
      </c>
      <c r="C207" s="295">
        <v>50</v>
      </c>
      <c r="D207" s="16" t="s">
        <v>2</v>
      </c>
      <c r="E207" s="43">
        <v>60</v>
      </c>
      <c r="F207" s="36">
        <v>4</v>
      </c>
      <c r="G207" s="19">
        <v>0.09</v>
      </c>
      <c r="H207" s="18" t="s">
        <v>154</v>
      </c>
      <c r="I207" s="18" t="s">
        <v>1766</v>
      </c>
      <c r="J207" s="26">
        <v>136.91</v>
      </c>
      <c r="K207" s="524">
        <f>J207-(J207*VLOOKUP(H207,'Slevové skupiny'!$B$4:$C$7,2,0))</f>
        <v>136.91</v>
      </c>
      <c r="L207" s="740"/>
      <c r="M207" s="735"/>
    </row>
    <row r="208" spans="1:13" x14ac:dyDescent="0.3">
      <c r="A208" s="51" t="s">
        <v>1948</v>
      </c>
      <c r="B208" s="237" t="s">
        <v>601</v>
      </c>
      <c r="C208" s="295">
        <v>63</v>
      </c>
      <c r="D208" s="16" t="s">
        <v>2</v>
      </c>
      <c r="E208" s="43">
        <v>30</v>
      </c>
      <c r="F208" s="36">
        <v>2</v>
      </c>
      <c r="G208" s="19">
        <v>0.159</v>
      </c>
      <c r="H208" s="18" t="s">
        <v>154</v>
      </c>
      <c r="I208" s="18" t="s">
        <v>1766</v>
      </c>
      <c r="J208" s="26">
        <v>165.44</v>
      </c>
      <c r="K208" s="524">
        <f>J208-(J208*VLOOKUP(H208,'Slevové skupiny'!$B$4:$C$7,2,0))</f>
        <v>165.44</v>
      </c>
      <c r="L208" s="740"/>
      <c r="M208" s="735"/>
    </row>
    <row r="209" spans="1:13" x14ac:dyDescent="0.3">
      <c r="A209" s="51" t="s">
        <v>602</v>
      </c>
      <c r="B209" s="237" t="s">
        <v>603</v>
      </c>
      <c r="C209" s="295">
        <v>75</v>
      </c>
      <c r="D209" s="16" t="s">
        <v>2</v>
      </c>
      <c r="E209" s="43">
        <v>10</v>
      </c>
      <c r="F209" s="36">
        <v>1</v>
      </c>
      <c r="G209" s="19">
        <v>0.55000000000000004</v>
      </c>
      <c r="H209" s="18" t="s">
        <v>154</v>
      </c>
      <c r="I209" s="18" t="s">
        <v>1766</v>
      </c>
      <c r="J209" s="26">
        <v>596.13</v>
      </c>
      <c r="K209" s="524">
        <f>J209-(J209*VLOOKUP(H209,'Slevové skupiny'!$B$4:$C$7,2,0))</f>
        <v>596.13</v>
      </c>
      <c r="L209" s="740"/>
      <c r="M209" s="735"/>
    </row>
    <row r="210" spans="1:13" x14ac:dyDescent="0.3">
      <c r="A210" s="51" t="s">
        <v>604</v>
      </c>
      <c r="B210" s="237" t="s">
        <v>605</v>
      </c>
      <c r="C210" s="295">
        <v>90</v>
      </c>
      <c r="D210" s="16" t="s">
        <v>2</v>
      </c>
      <c r="E210" s="43">
        <v>5</v>
      </c>
      <c r="F210" s="36">
        <v>1</v>
      </c>
      <c r="G210" s="19">
        <v>0.4</v>
      </c>
      <c r="H210" s="18" t="s">
        <v>154</v>
      </c>
      <c r="I210" s="18" t="s">
        <v>1766</v>
      </c>
      <c r="J210" s="26">
        <v>679.65</v>
      </c>
      <c r="K210" s="524">
        <f>J210-(J210*VLOOKUP(H210,'Slevové skupiny'!$B$4:$C$7,2,0))</f>
        <v>679.65</v>
      </c>
      <c r="L210" s="740"/>
      <c r="M210" s="735"/>
    </row>
    <row r="211" spans="1:13" x14ac:dyDescent="0.3">
      <c r="A211" s="51" t="s">
        <v>1949</v>
      </c>
      <c r="B211" s="237" t="s">
        <v>606</v>
      </c>
      <c r="C211" s="295">
        <v>110</v>
      </c>
      <c r="D211" s="16" t="s">
        <v>2</v>
      </c>
      <c r="E211" s="43">
        <v>12</v>
      </c>
      <c r="F211" s="36">
        <v>1</v>
      </c>
      <c r="G211" s="19">
        <v>0.42</v>
      </c>
      <c r="H211" s="18" t="s">
        <v>154</v>
      </c>
      <c r="I211" s="18" t="s">
        <v>1766</v>
      </c>
      <c r="J211" s="26">
        <v>755.17</v>
      </c>
      <c r="K211" s="524">
        <f>J211-(J211*VLOOKUP(H211,'Slevové skupiny'!$B$4:$C$7,2,0))</f>
        <v>755.17</v>
      </c>
      <c r="L211" s="740"/>
      <c r="M211" s="735"/>
    </row>
    <row r="212" spans="1:13" ht="15" thickBot="1" x14ac:dyDescent="0.35">
      <c r="A212" s="45" t="s">
        <v>607</v>
      </c>
      <c r="B212" s="238" t="s">
        <v>608</v>
      </c>
      <c r="C212" s="294">
        <v>125</v>
      </c>
      <c r="D212" s="20" t="s">
        <v>2</v>
      </c>
      <c r="E212" s="44">
        <v>1</v>
      </c>
      <c r="F212" s="39">
        <v>1</v>
      </c>
      <c r="G212" s="22">
        <v>0.77</v>
      </c>
      <c r="H212" s="23" t="s">
        <v>154</v>
      </c>
      <c r="I212" s="23" t="s">
        <v>1766</v>
      </c>
      <c r="J212" s="274">
        <v>888.44</v>
      </c>
      <c r="K212" s="525">
        <f>J212-(J212*VLOOKUP(H212,'Slevové skupiny'!$B$4:$C$7,2,0))</f>
        <v>888.44</v>
      </c>
      <c r="L212" s="740"/>
      <c r="M212" s="735"/>
    </row>
    <row r="213" spans="1:13" x14ac:dyDescent="0.3">
      <c r="A213" s="191" t="s">
        <v>609</v>
      </c>
      <c r="B213" s="233" t="s">
        <v>610</v>
      </c>
      <c r="C213" s="289">
        <v>20</v>
      </c>
      <c r="D213" s="115" t="s">
        <v>2</v>
      </c>
      <c r="E213" s="126">
        <v>400</v>
      </c>
      <c r="F213" s="127">
        <v>40</v>
      </c>
      <c r="G213" s="124">
        <v>0.01</v>
      </c>
      <c r="H213" s="116" t="s">
        <v>154</v>
      </c>
      <c r="I213" s="116" t="s">
        <v>1766</v>
      </c>
      <c r="J213" s="117">
        <v>19.82</v>
      </c>
      <c r="K213" s="526">
        <f>J213-(J213*VLOOKUP(H213,'Slevové skupiny'!$B$4:$C$7,2,0))</f>
        <v>19.82</v>
      </c>
      <c r="L213" s="740"/>
      <c r="M213" s="735"/>
    </row>
    <row r="214" spans="1:13" ht="15" thickBot="1" x14ac:dyDescent="0.35">
      <c r="A214" s="197" t="s">
        <v>611</v>
      </c>
      <c r="B214" s="243" t="s">
        <v>612</v>
      </c>
      <c r="C214" s="292">
        <v>25</v>
      </c>
      <c r="D214" s="125" t="s">
        <v>2</v>
      </c>
      <c r="E214" s="135">
        <v>200</v>
      </c>
      <c r="F214" s="136">
        <v>50</v>
      </c>
      <c r="G214" s="121">
        <v>0.01</v>
      </c>
      <c r="H214" s="122" t="s">
        <v>154</v>
      </c>
      <c r="I214" s="122" t="s">
        <v>1766</v>
      </c>
      <c r="J214" s="123">
        <v>25.11</v>
      </c>
      <c r="K214" s="528">
        <f>J214-(J214*VLOOKUP(H214,'Slevové skupiny'!$B$4:$C$7,2,0))</f>
        <v>25.11</v>
      </c>
      <c r="L214" s="741"/>
      <c r="M214" s="736"/>
    </row>
    <row r="215" spans="1:13" ht="15" customHeight="1" x14ac:dyDescent="0.3">
      <c r="A215" s="193" t="s">
        <v>613</v>
      </c>
      <c r="B215" s="236" t="s">
        <v>614</v>
      </c>
      <c r="C215" s="293" t="s">
        <v>399</v>
      </c>
      <c r="D215" s="12" t="s">
        <v>2</v>
      </c>
      <c r="E215" s="42">
        <v>120</v>
      </c>
      <c r="F215" s="33">
        <v>10</v>
      </c>
      <c r="G215" s="14">
        <v>3.5999999999999997E-2</v>
      </c>
      <c r="H215" s="15" t="s">
        <v>154</v>
      </c>
      <c r="I215" s="15" t="s">
        <v>1766</v>
      </c>
      <c r="J215" s="275">
        <v>65.599999999999994</v>
      </c>
      <c r="K215" s="523">
        <f>J215-(J215*VLOOKUP(H215,'Slevové skupiny'!$B$4:$C$7,2,0))</f>
        <v>65.599999999999994</v>
      </c>
      <c r="L215" s="739" t="s">
        <v>1735</v>
      </c>
      <c r="M215" s="734" t="str">
        <f>VLOOKUP(H215,'Slevové skupiny'!$B$4:$D$7,3,0)</f>
        <v>Sleva 0 %</v>
      </c>
    </row>
    <row r="216" spans="1:13" x14ac:dyDescent="0.3">
      <c r="A216" s="51" t="s">
        <v>615</v>
      </c>
      <c r="B216" s="237" t="s">
        <v>616</v>
      </c>
      <c r="C216" s="295" t="s">
        <v>617</v>
      </c>
      <c r="D216" s="16" t="s">
        <v>2</v>
      </c>
      <c r="E216" s="43">
        <v>120</v>
      </c>
      <c r="F216" s="36">
        <v>10</v>
      </c>
      <c r="G216" s="19">
        <v>3.5999999999999997E-2</v>
      </c>
      <c r="H216" s="18" t="s">
        <v>154</v>
      </c>
      <c r="I216" s="18" t="s">
        <v>1766</v>
      </c>
      <c r="J216" s="26">
        <v>65.599999999999994</v>
      </c>
      <c r="K216" s="524">
        <f>J216-(J216*VLOOKUP(H216,'Slevové skupiny'!$B$4:$C$7,2,0))</f>
        <v>65.599999999999994</v>
      </c>
      <c r="L216" s="740"/>
      <c r="M216" s="735"/>
    </row>
    <row r="217" spans="1:13" x14ac:dyDescent="0.3">
      <c r="A217" s="51" t="s">
        <v>618</v>
      </c>
      <c r="B217" s="237" t="s">
        <v>619</v>
      </c>
      <c r="C217" s="295" t="s">
        <v>620</v>
      </c>
      <c r="D217" s="16" t="s">
        <v>2</v>
      </c>
      <c r="E217" s="43">
        <v>120</v>
      </c>
      <c r="F217" s="36">
        <v>10</v>
      </c>
      <c r="G217" s="19">
        <v>3.5999999999999997E-2</v>
      </c>
      <c r="H217" s="18" t="s">
        <v>154</v>
      </c>
      <c r="I217" s="18" t="s">
        <v>1766</v>
      </c>
      <c r="J217" s="26">
        <v>65.599999999999994</v>
      </c>
      <c r="K217" s="524">
        <f>J217-(J217*VLOOKUP(H217,'Slevové skupiny'!$B$4:$C$7,2,0))</f>
        <v>65.599999999999994</v>
      </c>
      <c r="L217" s="740"/>
      <c r="M217" s="735"/>
    </row>
    <row r="218" spans="1:13" x14ac:dyDescent="0.3">
      <c r="A218" s="51" t="s">
        <v>621</v>
      </c>
      <c r="B218" s="237" t="s">
        <v>622</v>
      </c>
      <c r="C218" s="295" t="s">
        <v>623</v>
      </c>
      <c r="D218" s="16" t="s">
        <v>2</v>
      </c>
      <c r="E218" s="43">
        <v>120</v>
      </c>
      <c r="F218" s="36">
        <v>10</v>
      </c>
      <c r="G218" s="19">
        <v>3.5000000000000003E-2</v>
      </c>
      <c r="H218" s="18" t="s">
        <v>154</v>
      </c>
      <c r="I218" s="18" t="s">
        <v>1766</v>
      </c>
      <c r="J218" s="26">
        <v>86.99</v>
      </c>
      <c r="K218" s="524">
        <f>J218-(J218*VLOOKUP(H218,'Slevové skupiny'!$B$4:$C$7,2,0))</f>
        <v>86.99</v>
      </c>
      <c r="L218" s="740"/>
      <c r="M218" s="735"/>
    </row>
    <row r="219" spans="1:13" x14ac:dyDescent="0.3">
      <c r="A219" s="51" t="s">
        <v>624</v>
      </c>
      <c r="B219" s="237" t="s">
        <v>625</v>
      </c>
      <c r="C219" s="295" t="s">
        <v>626</v>
      </c>
      <c r="D219" s="16" t="s">
        <v>2</v>
      </c>
      <c r="E219" s="43">
        <v>40</v>
      </c>
      <c r="F219" s="36">
        <v>1</v>
      </c>
      <c r="G219" s="19">
        <v>4.2000000000000003E-2</v>
      </c>
      <c r="H219" s="18" t="s">
        <v>154</v>
      </c>
      <c r="I219" s="18" t="s">
        <v>1766</v>
      </c>
      <c r="J219" s="26">
        <v>147.91</v>
      </c>
      <c r="K219" s="524">
        <f>J219-(J219*VLOOKUP(H219,'Slevové skupiny'!$B$4:$C$7,2,0))</f>
        <v>147.91</v>
      </c>
      <c r="L219" s="740"/>
      <c r="M219" s="735"/>
    </row>
    <row r="220" spans="1:13" x14ac:dyDescent="0.3">
      <c r="A220" s="51" t="s">
        <v>627</v>
      </c>
      <c r="B220" s="237" t="s">
        <v>628</v>
      </c>
      <c r="C220" s="295" t="s">
        <v>629</v>
      </c>
      <c r="D220" s="16" t="s">
        <v>2</v>
      </c>
      <c r="E220" s="43">
        <v>1</v>
      </c>
      <c r="F220" s="36">
        <v>1</v>
      </c>
      <c r="G220" s="19">
        <v>3.5000000000000003E-2</v>
      </c>
      <c r="H220" s="18" t="s">
        <v>154</v>
      </c>
      <c r="I220" s="18" t="s">
        <v>1765</v>
      </c>
      <c r="J220" s="26">
        <v>65.599999999999994</v>
      </c>
      <c r="K220" s="524">
        <f>J220-(J220*VLOOKUP(H220,'Slevové skupiny'!$B$4:$C$7,2,0))</f>
        <v>65.599999999999994</v>
      </c>
      <c r="L220" s="740"/>
      <c r="M220" s="735"/>
    </row>
    <row r="221" spans="1:13" x14ac:dyDescent="0.3">
      <c r="A221" s="51" t="s">
        <v>630</v>
      </c>
      <c r="B221" s="237" t="s">
        <v>631</v>
      </c>
      <c r="C221" s="295" t="s">
        <v>632</v>
      </c>
      <c r="D221" s="16" t="s">
        <v>2</v>
      </c>
      <c r="E221" s="43">
        <v>200</v>
      </c>
      <c r="F221" s="36">
        <v>50</v>
      </c>
      <c r="G221" s="19">
        <v>3.5000000000000003E-2</v>
      </c>
      <c r="H221" s="18" t="s">
        <v>154</v>
      </c>
      <c r="I221" s="18" t="s">
        <v>1765</v>
      </c>
      <c r="J221" s="26">
        <v>71.17</v>
      </c>
      <c r="K221" s="524">
        <f>J221-(J221*VLOOKUP(H221,'Slevové skupiny'!$B$4:$C$7,2,0))</f>
        <v>71.17</v>
      </c>
      <c r="L221" s="740"/>
      <c r="M221" s="735"/>
    </row>
    <row r="222" spans="1:13" x14ac:dyDescent="0.3">
      <c r="A222" s="51" t="s">
        <v>633</v>
      </c>
      <c r="B222" s="237" t="s">
        <v>634</v>
      </c>
      <c r="C222" s="295" t="s">
        <v>635</v>
      </c>
      <c r="D222" s="16" t="s">
        <v>2</v>
      </c>
      <c r="E222" s="43">
        <v>50</v>
      </c>
      <c r="F222" s="36">
        <v>1</v>
      </c>
      <c r="G222" s="19">
        <v>3.5000000000000003E-2</v>
      </c>
      <c r="H222" s="18" t="s">
        <v>154</v>
      </c>
      <c r="I222" s="18" t="s">
        <v>1765</v>
      </c>
      <c r="J222" s="26">
        <v>71.17</v>
      </c>
      <c r="K222" s="524">
        <f>J222-(J222*VLOOKUP(H222,'Slevové skupiny'!$B$4:$C$7,2,0))</f>
        <v>71.17</v>
      </c>
      <c r="L222" s="740"/>
      <c r="M222" s="735"/>
    </row>
    <row r="223" spans="1:13" x14ac:dyDescent="0.3">
      <c r="A223" s="51" t="s">
        <v>636</v>
      </c>
      <c r="B223" s="237" t="s">
        <v>637</v>
      </c>
      <c r="C223" s="295" t="s">
        <v>638</v>
      </c>
      <c r="D223" s="16" t="s">
        <v>2</v>
      </c>
      <c r="E223" s="43">
        <v>50</v>
      </c>
      <c r="F223" s="36">
        <v>1</v>
      </c>
      <c r="G223" s="19">
        <v>8.3000000000000004E-2</v>
      </c>
      <c r="H223" s="18" t="s">
        <v>154</v>
      </c>
      <c r="I223" s="18" t="s">
        <v>1765</v>
      </c>
      <c r="J223" s="26">
        <v>150.1</v>
      </c>
      <c r="K223" s="524">
        <f>J223-(J223*VLOOKUP(H223,'Slevové skupiny'!$B$4:$C$7,2,0))</f>
        <v>150.1</v>
      </c>
      <c r="L223" s="740"/>
      <c r="M223" s="735"/>
    </row>
    <row r="224" spans="1:13" x14ac:dyDescent="0.3">
      <c r="A224" s="51" t="s">
        <v>639</v>
      </c>
      <c r="B224" s="237" t="s">
        <v>640</v>
      </c>
      <c r="C224" s="295" t="s">
        <v>641</v>
      </c>
      <c r="D224" s="16" t="s">
        <v>2</v>
      </c>
      <c r="E224" s="43">
        <v>1</v>
      </c>
      <c r="F224" s="36">
        <v>1</v>
      </c>
      <c r="G224" s="19">
        <v>9.8000000000000004E-2</v>
      </c>
      <c r="H224" s="18" t="s">
        <v>154</v>
      </c>
      <c r="I224" s="18" t="s">
        <v>1765</v>
      </c>
      <c r="J224" s="26">
        <v>210.43</v>
      </c>
      <c r="K224" s="524">
        <f>J224-(J224*VLOOKUP(H224,'Slevové skupiny'!$B$4:$C$7,2,0))</f>
        <v>210.43</v>
      </c>
      <c r="L224" s="740"/>
      <c r="M224" s="735"/>
    </row>
    <row r="225" spans="1:13" ht="15" thickBot="1" x14ac:dyDescent="0.35">
      <c r="A225" s="45" t="s">
        <v>642</v>
      </c>
      <c r="B225" s="238" t="s">
        <v>643</v>
      </c>
      <c r="C225" s="294" t="s">
        <v>644</v>
      </c>
      <c r="D225" s="20" t="s">
        <v>2</v>
      </c>
      <c r="E225" s="44">
        <v>20</v>
      </c>
      <c r="F225" s="39">
        <v>1</v>
      </c>
      <c r="G225" s="22">
        <v>0.16500000000000001</v>
      </c>
      <c r="H225" s="23" t="s">
        <v>154</v>
      </c>
      <c r="I225" s="23" t="s">
        <v>1765</v>
      </c>
      <c r="J225" s="274">
        <v>321.83999999999997</v>
      </c>
      <c r="K225" s="525">
        <f>J225-(J225*VLOOKUP(H225,'Slevové skupiny'!$B$4:$C$7,2,0))</f>
        <v>321.83999999999997</v>
      </c>
      <c r="L225" s="741"/>
      <c r="M225" s="736"/>
    </row>
    <row r="226" spans="1:13" ht="15" thickBot="1" x14ac:dyDescent="0.35">
      <c r="A226" s="198" t="s">
        <v>645</v>
      </c>
      <c r="B226" s="309" t="s">
        <v>646</v>
      </c>
      <c r="C226" s="311" t="s">
        <v>647</v>
      </c>
      <c r="D226" s="144" t="s">
        <v>2</v>
      </c>
      <c r="E226" s="146">
        <v>300</v>
      </c>
      <c r="F226" s="147">
        <v>100</v>
      </c>
      <c r="G226" s="148">
        <v>0.01</v>
      </c>
      <c r="H226" s="149" t="s">
        <v>154</v>
      </c>
      <c r="I226" s="149" t="s">
        <v>1765</v>
      </c>
      <c r="J226" s="276">
        <v>5.28</v>
      </c>
      <c r="K226" s="530">
        <f>J226-(J226*VLOOKUP(H226,'Slevové skupiny'!$B$4:$C$7,2,0))</f>
        <v>5.28</v>
      </c>
      <c r="L226" s="336"/>
      <c r="M226" s="549"/>
    </row>
    <row r="227" spans="1:13" ht="15" customHeight="1" x14ac:dyDescent="0.3">
      <c r="A227" s="179" t="s">
        <v>648</v>
      </c>
      <c r="B227" s="236" t="s">
        <v>649</v>
      </c>
      <c r="C227" s="310" t="s">
        <v>650</v>
      </c>
      <c r="D227" s="24" t="s">
        <v>2</v>
      </c>
      <c r="E227" s="57">
        <v>120</v>
      </c>
      <c r="F227" s="300">
        <v>10</v>
      </c>
      <c r="G227" s="301">
        <v>0.02</v>
      </c>
      <c r="H227" s="302" t="s">
        <v>154</v>
      </c>
      <c r="I227" s="302" t="s">
        <v>1766</v>
      </c>
      <c r="J227" s="25">
        <v>17.52</v>
      </c>
      <c r="K227" s="531">
        <f>J227-(J227*VLOOKUP(H227,'Slevové skupiny'!$B$4:$C$7,2,0))</f>
        <v>17.52</v>
      </c>
      <c r="L227" s="739" t="s">
        <v>1736</v>
      </c>
      <c r="M227" s="725" t="str">
        <f>VLOOKUP(H227,'Slevové skupiny'!$B$4:$D$7,3,0)</f>
        <v>Sleva 0 %</v>
      </c>
    </row>
    <row r="228" spans="1:13" x14ac:dyDescent="0.3">
      <c r="A228" s="199" t="s">
        <v>651</v>
      </c>
      <c r="B228" s="237" t="s">
        <v>652</v>
      </c>
      <c r="C228" s="295" t="s">
        <v>650</v>
      </c>
      <c r="D228" s="16" t="s">
        <v>2</v>
      </c>
      <c r="E228" s="43">
        <v>120</v>
      </c>
      <c r="F228" s="54">
        <v>10</v>
      </c>
      <c r="G228" s="55">
        <v>0.02</v>
      </c>
      <c r="H228" s="56" t="s">
        <v>154</v>
      </c>
      <c r="I228" s="56" t="s">
        <v>1766</v>
      </c>
      <c r="J228" s="26">
        <v>17.52</v>
      </c>
      <c r="K228" s="524">
        <f>J228-(J228*VLOOKUP(H228,'Slevové skupiny'!$B$4:$C$7,2,0))</f>
        <v>17.52</v>
      </c>
      <c r="L228" s="740"/>
      <c r="M228" s="726"/>
    </row>
    <row r="229" spans="1:13" ht="15" thickBot="1" x14ac:dyDescent="0.35">
      <c r="A229" s="200" t="s">
        <v>653</v>
      </c>
      <c r="B229" s="245" t="s">
        <v>654</v>
      </c>
      <c r="C229" s="303" t="s">
        <v>650</v>
      </c>
      <c r="D229" s="304" t="s">
        <v>2</v>
      </c>
      <c r="E229" s="305">
        <v>400</v>
      </c>
      <c r="F229" s="306">
        <v>50</v>
      </c>
      <c r="G229" s="307">
        <v>0.01</v>
      </c>
      <c r="H229" s="308" t="s">
        <v>154</v>
      </c>
      <c r="I229" s="308" t="s">
        <v>1766</v>
      </c>
      <c r="J229" s="274">
        <v>13.7</v>
      </c>
      <c r="K229" s="525">
        <f>J229-(J229*VLOOKUP(H229,'Slevové skupiny'!$B$4:$C$7,2,0))</f>
        <v>13.7</v>
      </c>
      <c r="L229" s="741"/>
      <c r="M229" s="727"/>
    </row>
    <row r="230" spans="1:13" ht="15" customHeight="1" x14ac:dyDescent="0.3">
      <c r="A230" s="191" t="s">
        <v>655</v>
      </c>
      <c r="B230" s="233" t="s">
        <v>656</v>
      </c>
      <c r="C230" s="289" t="s">
        <v>657</v>
      </c>
      <c r="D230" s="115" t="s">
        <v>2</v>
      </c>
      <c r="E230" s="126">
        <v>120</v>
      </c>
      <c r="F230" s="127">
        <v>10</v>
      </c>
      <c r="G230" s="124">
        <v>7.0000000000000007E-2</v>
      </c>
      <c r="H230" s="116" t="s">
        <v>154</v>
      </c>
      <c r="I230" s="116" t="s">
        <v>1766</v>
      </c>
      <c r="J230" s="117">
        <v>113.89</v>
      </c>
      <c r="K230" s="526">
        <f>J230-(J230*VLOOKUP(H230,'Slevové skupiny'!$B$4:$C$7,2,0))</f>
        <v>113.89</v>
      </c>
      <c r="L230" s="739" t="s">
        <v>1737</v>
      </c>
      <c r="M230" s="725" t="str">
        <f>VLOOKUP(H230,'Slevové skupiny'!$B$4:$D$7,3,0)</f>
        <v>Sleva 0 %</v>
      </c>
    </row>
    <row r="231" spans="1:13" x14ac:dyDescent="0.3">
      <c r="A231" s="137" t="s">
        <v>658</v>
      </c>
      <c r="B231" s="234" t="s">
        <v>659</v>
      </c>
      <c r="C231" s="290" t="s">
        <v>558</v>
      </c>
      <c r="D231" s="104" t="s">
        <v>2</v>
      </c>
      <c r="E231" s="128">
        <v>70</v>
      </c>
      <c r="F231" s="129">
        <v>10</v>
      </c>
      <c r="G231" s="106">
        <v>0.09</v>
      </c>
      <c r="H231" s="107" t="s">
        <v>154</v>
      </c>
      <c r="I231" s="107" t="s">
        <v>1766</v>
      </c>
      <c r="J231" s="108">
        <v>113.89</v>
      </c>
      <c r="K231" s="527">
        <f>J231-(J231*VLOOKUP(H231,'Slevové skupiny'!$B$4:$C$7,2,0))</f>
        <v>113.89</v>
      </c>
      <c r="L231" s="740"/>
      <c r="M231" s="726"/>
    </row>
    <row r="232" spans="1:13" x14ac:dyDescent="0.3">
      <c r="A232" s="137" t="s">
        <v>660</v>
      </c>
      <c r="B232" s="234" t="s">
        <v>661</v>
      </c>
      <c r="C232" s="290" t="s">
        <v>662</v>
      </c>
      <c r="D232" s="104" t="s">
        <v>2</v>
      </c>
      <c r="E232" s="128">
        <v>50</v>
      </c>
      <c r="F232" s="129">
        <v>10</v>
      </c>
      <c r="G232" s="104">
        <v>0.14000000000000001</v>
      </c>
      <c r="H232" s="107" t="s">
        <v>154</v>
      </c>
      <c r="I232" s="107" t="s">
        <v>1766</v>
      </c>
      <c r="J232" s="108">
        <v>177.33</v>
      </c>
      <c r="K232" s="527">
        <f>J232-(J232*VLOOKUP(H232,'Slevové skupiny'!$B$4:$C$7,2,0))</f>
        <v>177.33</v>
      </c>
      <c r="L232" s="740"/>
      <c r="M232" s="726"/>
    </row>
    <row r="233" spans="1:13" x14ac:dyDescent="0.3">
      <c r="A233" s="137" t="s">
        <v>663</v>
      </c>
      <c r="B233" s="234" t="s">
        <v>664</v>
      </c>
      <c r="C233" s="290" t="s">
        <v>665</v>
      </c>
      <c r="D233" s="104" t="s">
        <v>2</v>
      </c>
      <c r="E233" s="128">
        <v>60</v>
      </c>
      <c r="F233" s="129">
        <v>10</v>
      </c>
      <c r="G233" s="106">
        <v>0.125</v>
      </c>
      <c r="H233" s="107" t="s">
        <v>154</v>
      </c>
      <c r="I233" s="107" t="s">
        <v>1766</v>
      </c>
      <c r="J233" s="108">
        <v>126.09</v>
      </c>
      <c r="K233" s="527">
        <f>J233-(J233*VLOOKUP(H233,'Slevové skupiny'!$B$4:$C$7,2,0))</f>
        <v>126.09</v>
      </c>
      <c r="L233" s="740"/>
      <c r="M233" s="726"/>
    </row>
    <row r="234" spans="1:13" x14ac:dyDescent="0.3">
      <c r="A234" s="137" t="s">
        <v>666</v>
      </c>
      <c r="B234" s="234" t="s">
        <v>667</v>
      </c>
      <c r="C234" s="290" t="s">
        <v>564</v>
      </c>
      <c r="D234" s="104" t="s">
        <v>2</v>
      </c>
      <c r="E234" s="128">
        <v>40</v>
      </c>
      <c r="F234" s="129">
        <v>10</v>
      </c>
      <c r="G234" s="106">
        <v>0.15</v>
      </c>
      <c r="H234" s="107" t="s">
        <v>154</v>
      </c>
      <c r="I234" s="107" t="s">
        <v>1766</v>
      </c>
      <c r="J234" s="108">
        <v>174.57</v>
      </c>
      <c r="K234" s="527">
        <f>J234-(J234*VLOOKUP(H234,'Slevové skupiny'!$B$4:$C$7,2,0))</f>
        <v>174.57</v>
      </c>
      <c r="L234" s="740"/>
      <c r="M234" s="726"/>
    </row>
    <row r="235" spans="1:13" ht="15" thickBot="1" x14ac:dyDescent="0.35">
      <c r="A235" s="134" t="s">
        <v>668</v>
      </c>
      <c r="B235" s="239" t="s">
        <v>669</v>
      </c>
      <c r="C235" s="292" t="s">
        <v>567</v>
      </c>
      <c r="D235" s="125" t="s">
        <v>2</v>
      </c>
      <c r="E235" s="135">
        <v>40</v>
      </c>
      <c r="F235" s="136">
        <v>5</v>
      </c>
      <c r="G235" s="121">
        <v>0.22</v>
      </c>
      <c r="H235" s="122" t="s">
        <v>154</v>
      </c>
      <c r="I235" s="122" t="s">
        <v>1766</v>
      </c>
      <c r="J235" s="123">
        <v>294</v>
      </c>
      <c r="K235" s="528">
        <f>J235-(J235*VLOOKUP(H235,'Slevové skupiny'!$B$4:$C$7,2,0))</f>
        <v>294</v>
      </c>
      <c r="L235" s="741"/>
      <c r="M235" s="727"/>
    </row>
    <row r="236" spans="1:13" x14ac:dyDescent="0.3">
      <c r="A236" s="193" t="s">
        <v>670</v>
      </c>
      <c r="B236" s="236" t="s">
        <v>671</v>
      </c>
      <c r="C236" s="293" t="s">
        <v>657</v>
      </c>
      <c r="D236" s="12" t="s">
        <v>2</v>
      </c>
      <c r="E236" s="42">
        <v>150</v>
      </c>
      <c r="F236" s="33">
        <v>10</v>
      </c>
      <c r="G236" s="14">
        <v>7.0000000000000007E-2</v>
      </c>
      <c r="H236" s="15" t="s">
        <v>154</v>
      </c>
      <c r="I236" s="15" t="s">
        <v>1766</v>
      </c>
      <c r="J236" s="275">
        <v>107.09</v>
      </c>
      <c r="K236" s="523">
        <f>J236-(J236*VLOOKUP(H236,'Slevové skupiny'!$B$4:$C$7,2,0))</f>
        <v>107.09</v>
      </c>
      <c r="L236" s="739" t="s">
        <v>1738</v>
      </c>
      <c r="M236" s="725" t="str">
        <f>VLOOKUP(H236,'Slevové skupiny'!$B$4:$D$7,3,0)</f>
        <v>Sleva 0 %</v>
      </c>
    </row>
    <row r="237" spans="1:13" x14ac:dyDescent="0.3">
      <c r="A237" s="51" t="s">
        <v>672</v>
      </c>
      <c r="B237" s="237" t="s">
        <v>673</v>
      </c>
      <c r="C237" s="295" t="s">
        <v>558</v>
      </c>
      <c r="D237" s="16" t="s">
        <v>2</v>
      </c>
      <c r="E237" s="43">
        <v>80</v>
      </c>
      <c r="F237" s="36">
        <v>10</v>
      </c>
      <c r="G237" s="19">
        <v>0.06</v>
      </c>
      <c r="H237" s="18" t="s">
        <v>154</v>
      </c>
      <c r="I237" s="18" t="s">
        <v>1766</v>
      </c>
      <c r="J237" s="26">
        <v>107.09</v>
      </c>
      <c r="K237" s="524">
        <f>J237-(J237*VLOOKUP(H237,'Slevové skupiny'!$B$4:$C$7,2,0))</f>
        <v>107.09</v>
      </c>
      <c r="L237" s="740"/>
      <c r="M237" s="726"/>
    </row>
    <row r="238" spans="1:13" x14ac:dyDescent="0.3">
      <c r="A238" s="51" t="s">
        <v>674</v>
      </c>
      <c r="B238" s="237" t="s">
        <v>675</v>
      </c>
      <c r="C238" s="295" t="s">
        <v>662</v>
      </c>
      <c r="D238" s="16" t="s">
        <v>2</v>
      </c>
      <c r="E238" s="43">
        <v>50</v>
      </c>
      <c r="F238" s="36">
        <v>10</v>
      </c>
      <c r="G238" s="16">
        <v>0.13</v>
      </c>
      <c r="H238" s="18" t="s">
        <v>154</v>
      </c>
      <c r="I238" s="18" t="s">
        <v>1766</v>
      </c>
      <c r="J238" s="26">
        <v>149.63</v>
      </c>
      <c r="K238" s="524">
        <f>J238-(J238*VLOOKUP(H238,'Slevové skupiny'!$B$4:$C$7,2,0))</f>
        <v>149.63</v>
      </c>
      <c r="L238" s="740"/>
      <c r="M238" s="726"/>
    </row>
    <row r="239" spans="1:13" x14ac:dyDescent="0.3">
      <c r="A239" s="51" t="s">
        <v>676</v>
      </c>
      <c r="B239" s="237" t="s">
        <v>677</v>
      </c>
      <c r="C239" s="295" t="s">
        <v>665</v>
      </c>
      <c r="D239" s="16" t="s">
        <v>2</v>
      </c>
      <c r="E239" s="43">
        <v>60</v>
      </c>
      <c r="F239" s="36">
        <v>10</v>
      </c>
      <c r="G239" s="19">
        <v>0.1</v>
      </c>
      <c r="H239" s="18" t="s">
        <v>154</v>
      </c>
      <c r="I239" s="18" t="s">
        <v>1766</v>
      </c>
      <c r="J239" s="26">
        <v>115.69</v>
      </c>
      <c r="K239" s="524">
        <f>J239-(J239*VLOOKUP(H239,'Slevové skupiny'!$B$4:$C$7,2,0))</f>
        <v>115.69</v>
      </c>
      <c r="L239" s="740"/>
      <c r="M239" s="726"/>
    </row>
    <row r="240" spans="1:13" x14ac:dyDescent="0.3">
      <c r="A240" s="51" t="s">
        <v>678</v>
      </c>
      <c r="B240" s="237" t="s">
        <v>679</v>
      </c>
      <c r="C240" s="295" t="s">
        <v>564</v>
      </c>
      <c r="D240" s="16" t="s">
        <v>2</v>
      </c>
      <c r="E240" s="43">
        <v>50</v>
      </c>
      <c r="F240" s="36">
        <v>10</v>
      </c>
      <c r="G240" s="19">
        <v>0.12</v>
      </c>
      <c r="H240" s="18" t="s">
        <v>154</v>
      </c>
      <c r="I240" s="18" t="s">
        <v>1766</v>
      </c>
      <c r="J240" s="26">
        <v>145.33000000000001</v>
      </c>
      <c r="K240" s="524">
        <f>J240-(J240*VLOOKUP(H240,'Slevové skupiny'!$B$4:$C$7,2,0))</f>
        <v>145.33000000000001</v>
      </c>
      <c r="L240" s="740"/>
      <c r="M240" s="726"/>
    </row>
    <row r="241" spans="1:13" ht="15" thickBot="1" x14ac:dyDescent="0.35">
      <c r="A241" s="196" t="s">
        <v>680</v>
      </c>
      <c r="B241" s="242" t="s">
        <v>681</v>
      </c>
      <c r="C241" s="294" t="s">
        <v>567</v>
      </c>
      <c r="D241" s="20" t="s">
        <v>2</v>
      </c>
      <c r="E241" s="44">
        <v>40</v>
      </c>
      <c r="F241" s="39">
        <v>5</v>
      </c>
      <c r="G241" s="22">
        <v>0.2</v>
      </c>
      <c r="H241" s="23" t="s">
        <v>154</v>
      </c>
      <c r="I241" s="23" t="s">
        <v>1766</v>
      </c>
      <c r="J241" s="274">
        <v>261.85000000000002</v>
      </c>
      <c r="K241" s="525">
        <f>J241-(J241*VLOOKUP(H241,'Slevové skupiny'!$B$4:$C$7,2,0))</f>
        <v>261.85000000000002</v>
      </c>
      <c r="L241" s="741"/>
      <c r="M241" s="727"/>
    </row>
    <row r="242" spans="1:13" ht="15" customHeight="1" x14ac:dyDescent="0.3">
      <c r="A242" s="191" t="s">
        <v>682</v>
      </c>
      <c r="B242" s="233" t="s">
        <v>683</v>
      </c>
      <c r="C242" s="289" t="s">
        <v>657</v>
      </c>
      <c r="D242" s="115" t="s">
        <v>2</v>
      </c>
      <c r="E242" s="126">
        <v>100</v>
      </c>
      <c r="F242" s="127">
        <v>10</v>
      </c>
      <c r="G242" s="124">
        <v>0.09</v>
      </c>
      <c r="H242" s="116" t="s">
        <v>154</v>
      </c>
      <c r="I242" s="116" t="s">
        <v>1766</v>
      </c>
      <c r="J242" s="117">
        <v>107.52</v>
      </c>
      <c r="K242" s="526">
        <f>J242-(J242*VLOOKUP(H242,'Slevové skupiny'!$B$4:$C$7,2,0))</f>
        <v>107.52</v>
      </c>
      <c r="L242" s="739" t="s">
        <v>1739</v>
      </c>
      <c r="M242" s="734" t="str">
        <f>VLOOKUP(H242,'Slevové skupiny'!$B$4:$D$7,3,0)</f>
        <v>Sleva 0 %</v>
      </c>
    </row>
    <row r="243" spans="1:13" x14ac:dyDescent="0.3">
      <c r="A243" s="137" t="s">
        <v>684</v>
      </c>
      <c r="B243" s="234" t="s">
        <v>685</v>
      </c>
      <c r="C243" s="290" t="s">
        <v>558</v>
      </c>
      <c r="D243" s="104" t="s">
        <v>2</v>
      </c>
      <c r="E243" s="128">
        <v>100</v>
      </c>
      <c r="F243" s="129">
        <v>10</v>
      </c>
      <c r="G243" s="104">
        <v>0.08</v>
      </c>
      <c r="H243" s="107" t="s">
        <v>154</v>
      </c>
      <c r="I243" s="107" t="s">
        <v>1766</v>
      </c>
      <c r="J243" s="108">
        <v>91.91</v>
      </c>
      <c r="K243" s="527">
        <f>J243-(J243*VLOOKUP(H243,'Slevové skupiny'!$B$4:$C$7,2,0))</f>
        <v>91.91</v>
      </c>
      <c r="L243" s="740"/>
      <c r="M243" s="735"/>
    </row>
    <row r="244" spans="1:13" x14ac:dyDescent="0.3">
      <c r="A244" s="137" t="s">
        <v>686</v>
      </c>
      <c r="B244" s="234" t="s">
        <v>687</v>
      </c>
      <c r="C244" s="290" t="s">
        <v>561</v>
      </c>
      <c r="D244" s="104" t="s">
        <v>2</v>
      </c>
      <c r="E244" s="128">
        <v>70</v>
      </c>
      <c r="F244" s="129">
        <v>10</v>
      </c>
      <c r="G244" s="106">
        <v>0.14000000000000001</v>
      </c>
      <c r="H244" s="107" t="s">
        <v>154</v>
      </c>
      <c r="I244" s="107" t="s">
        <v>1766</v>
      </c>
      <c r="J244" s="108">
        <v>137.72</v>
      </c>
      <c r="K244" s="527">
        <f>J244-(J244*VLOOKUP(H244,'Slevové skupiny'!$B$4:$C$7,2,0))</f>
        <v>137.72</v>
      </c>
      <c r="L244" s="740"/>
      <c r="M244" s="735"/>
    </row>
    <row r="245" spans="1:13" x14ac:dyDescent="0.3">
      <c r="A245" s="137" t="s">
        <v>688</v>
      </c>
      <c r="B245" s="234" t="s">
        <v>689</v>
      </c>
      <c r="C245" s="290" t="s">
        <v>665</v>
      </c>
      <c r="D245" s="104" t="s">
        <v>2</v>
      </c>
      <c r="E245" s="128">
        <v>80</v>
      </c>
      <c r="F245" s="129">
        <v>10</v>
      </c>
      <c r="G245" s="106">
        <v>0.1</v>
      </c>
      <c r="H245" s="107" t="s">
        <v>154</v>
      </c>
      <c r="I245" s="107" t="s">
        <v>1766</v>
      </c>
      <c r="J245" s="108">
        <v>101.97</v>
      </c>
      <c r="K245" s="527">
        <f>J245-(J245*VLOOKUP(H245,'Slevové skupiny'!$B$4:$C$7,2,0))</f>
        <v>101.97</v>
      </c>
      <c r="L245" s="740"/>
      <c r="M245" s="735"/>
    </row>
    <row r="246" spans="1:13" x14ac:dyDescent="0.3">
      <c r="A246" s="137" t="s">
        <v>690</v>
      </c>
      <c r="B246" s="234" t="s">
        <v>691</v>
      </c>
      <c r="C246" s="290" t="s">
        <v>564</v>
      </c>
      <c r="D246" s="104" t="s">
        <v>2</v>
      </c>
      <c r="E246" s="128">
        <v>60</v>
      </c>
      <c r="F246" s="129">
        <v>10</v>
      </c>
      <c r="G246" s="106">
        <v>0.14000000000000001</v>
      </c>
      <c r="H246" s="107" t="s">
        <v>154</v>
      </c>
      <c r="I246" s="107" t="s">
        <v>1766</v>
      </c>
      <c r="J246" s="108">
        <v>138.4</v>
      </c>
      <c r="K246" s="527">
        <f>J246-(J246*VLOOKUP(H246,'Slevové skupiny'!$B$4:$C$7,2,0))</f>
        <v>138.4</v>
      </c>
      <c r="L246" s="740"/>
      <c r="M246" s="735"/>
    </row>
    <row r="247" spans="1:13" x14ac:dyDescent="0.3">
      <c r="A247" s="137" t="s">
        <v>692</v>
      </c>
      <c r="B247" s="234" t="s">
        <v>693</v>
      </c>
      <c r="C247" s="290" t="s">
        <v>694</v>
      </c>
      <c r="D247" s="104" t="s">
        <v>2</v>
      </c>
      <c r="E247" s="128">
        <v>80</v>
      </c>
      <c r="F247" s="129">
        <v>10</v>
      </c>
      <c r="G247" s="106">
        <v>0.19</v>
      </c>
      <c r="H247" s="107" t="s">
        <v>154</v>
      </c>
      <c r="I247" s="107" t="s">
        <v>1766</v>
      </c>
      <c r="J247" s="108">
        <v>230.54</v>
      </c>
      <c r="K247" s="527">
        <f>J247-(J247*VLOOKUP(H247,'Slevové skupiny'!$B$4:$C$7,2,0))</f>
        <v>230.54</v>
      </c>
      <c r="L247" s="740"/>
      <c r="M247" s="735"/>
    </row>
    <row r="248" spans="1:13" x14ac:dyDescent="0.3">
      <c r="A248" s="137" t="s">
        <v>695</v>
      </c>
      <c r="B248" s="234" t="s">
        <v>1770</v>
      </c>
      <c r="C248" s="290" t="s">
        <v>570</v>
      </c>
      <c r="D248" s="104" t="s">
        <v>2</v>
      </c>
      <c r="E248" s="128">
        <v>40</v>
      </c>
      <c r="F248" s="138">
        <v>4</v>
      </c>
      <c r="G248" s="111">
        <v>0.26</v>
      </c>
      <c r="H248" s="107" t="s">
        <v>154</v>
      </c>
      <c r="I248" s="107" t="s">
        <v>1766</v>
      </c>
      <c r="J248" s="108">
        <v>587.42999999999995</v>
      </c>
      <c r="K248" s="527">
        <f>J248-(J248*VLOOKUP(H248,'Slevové skupiny'!$B$4:$C$7,2,0))</f>
        <v>587.42999999999995</v>
      </c>
      <c r="L248" s="740"/>
      <c r="M248" s="735"/>
    </row>
    <row r="249" spans="1:13" x14ac:dyDescent="0.3">
      <c r="A249" s="137" t="s">
        <v>1768</v>
      </c>
      <c r="B249" s="234" t="s">
        <v>1771</v>
      </c>
      <c r="C249" s="290" t="s">
        <v>573</v>
      </c>
      <c r="D249" s="104" t="s">
        <v>2</v>
      </c>
      <c r="E249" s="128">
        <v>20</v>
      </c>
      <c r="F249" s="138">
        <v>4</v>
      </c>
      <c r="G249" s="111">
        <v>0.36</v>
      </c>
      <c r="H249" s="107" t="s">
        <v>154</v>
      </c>
      <c r="I249" s="107" t="s">
        <v>1766</v>
      </c>
      <c r="J249" s="108">
        <v>762.01</v>
      </c>
      <c r="K249" s="527">
        <f>J249-(J249*VLOOKUP(H249,'Slevové skupiny'!$B$4:$C$7,2,0))</f>
        <v>762.01</v>
      </c>
      <c r="L249" s="740"/>
      <c r="M249" s="735"/>
    </row>
    <row r="250" spans="1:13" x14ac:dyDescent="0.3">
      <c r="A250" s="137" t="s">
        <v>1769</v>
      </c>
      <c r="B250" s="234" t="s">
        <v>1772</v>
      </c>
      <c r="C250" s="290" t="s">
        <v>576</v>
      </c>
      <c r="D250" s="104" t="s">
        <v>2</v>
      </c>
      <c r="E250" s="128">
        <v>12</v>
      </c>
      <c r="F250" s="138">
        <v>1</v>
      </c>
      <c r="G250" s="111">
        <v>0.56699999999999995</v>
      </c>
      <c r="H250" s="107" t="s">
        <v>154</v>
      </c>
      <c r="I250" s="107" t="s">
        <v>1766</v>
      </c>
      <c r="J250" s="108">
        <v>1057.8</v>
      </c>
      <c r="K250" s="527">
        <f>J250-(J250*VLOOKUP(H250,'Slevové skupiny'!$B$4:$C$7,2,0))</f>
        <v>1057.8</v>
      </c>
      <c r="L250" s="740"/>
      <c r="M250" s="735"/>
    </row>
    <row r="251" spans="1:13" x14ac:dyDescent="0.3">
      <c r="A251" s="137" t="s">
        <v>2093</v>
      </c>
      <c r="B251" s="234" t="s">
        <v>696</v>
      </c>
      <c r="C251" s="290" t="s">
        <v>697</v>
      </c>
      <c r="D251" s="104" t="s">
        <v>2</v>
      </c>
      <c r="E251" s="128">
        <v>9</v>
      </c>
      <c r="F251" s="129">
        <v>1</v>
      </c>
      <c r="G251" s="106">
        <v>1.1100000000000001</v>
      </c>
      <c r="H251" s="107" t="s">
        <v>154</v>
      </c>
      <c r="I251" s="107" t="s">
        <v>1766</v>
      </c>
      <c r="J251" s="108">
        <v>2008.52</v>
      </c>
      <c r="K251" s="527">
        <f>J251-(J251*VLOOKUP(H251,'Slevové skupiny'!$B$4:$C$7,2,0))</f>
        <v>2008.52</v>
      </c>
      <c r="L251" s="740"/>
      <c r="M251" s="735"/>
    </row>
    <row r="252" spans="1:13" ht="15" thickBot="1" x14ac:dyDescent="0.35">
      <c r="A252" s="134" t="s">
        <v>698</v>
      </c>
      <c r="B252" s="239" t="s">
        <v>699</v>
      </c>
      <c r="C252" s="292" t="s">
        <v>700</v>
      </c>
      <c r="D252" s="125" t="s">
        <v>2</v>
      </c>
      <c r="E252" s="135">
        <v>6</v>
      </c>
      <c r="F252" s="136">
        <v>1</v>
      </c>
      <c r="G252" s="121">
        <v>1.64</v>
      </c>
      <c r="H252" s="122" t="s">
        <v>154</v>
      </c>
      <c r="I252" s="122" t="s">
        <v>1766</v>
      </c>
      <c r="J252" s="123">
        <v>2996.22</v>
      </c>
      <c r="K252" s="528">
        <f>J252-(J252*VLOOKUP(H252,'Slevové skupiny'!$B$4:$C$7,2,0))</f>
        <v>2996.22</v>
      </c>
      <c r="L252" s="741"/>
      <c r="M252" s="736"/>
    </row>
    <row r="253" spans="1:13" ht="15" customHeight="1" x14ac:dyDescent="0.3">
      <c r="A253" s="201" t="s">
        <v>701</v>
      </c>
      <c r="B253" s="246" t="s">
        <v>702</v>
      </c>
      <c r="C253" s="293" t="s">
        <v>703</v>
      </c>
      <c r="D253" s="12" t="s">
        <v>2</v>
      </c>
      <c r="E253" s="42">
        <v>120</v>
      </c>
      <c r="F253" s="33">
        <v>10</v>
      </c>
      <c r="G253" s="14">
        <v>0.08</v>
      </c>
      <c r="H253" s="15" t="s">
        <v>154</v>
      </c>
      <c r="I253" s="15" t="s">
        <v>1765</v>
      </c>
      <c r="J253" s="275">
        <v>207.91</v>
      </c>
      <c r="K253" s="523">
        <f>J253-(J253*VLOOKUP(H253,'Slevové skupiny'!$B$4:$C$7,2,0))</f>
        <v>207.91</v>
      </c>
      <c r="L253" s="739" t="s">
        <v>1740</v>
      </c>
      <c r="M253" s="734" t="str">
        <f>VLOOKUP(H253,'Slevové skupiny'!$B$4:$D$7,3,0)</f>
        <v>Sleva 0 %</v>
      </c>
    </row>
    <row r="254" spans="1:13" x14ac:dyDescent="0.3">
      <c r="A254" s="51" t="s">
        <v>704</v>
      </c>
      <c r="B254" s="237" t="s">
        <v>705</v>
      </c>
      <c r="C254" s="295" t="s">
        <v>706</v>
      </c>
      <c r="D254" s="16" t="s">
        <v>2</v>
      </c>
      <c r="E254" s="43">
        <v>120</v>
      </c>
      <c r="F254" s="36">
        <v>10</v>
      </c>
      <c r="G254" s="19">
        <v>0.08</v>
      </c>
      <c r="H254" s="18" t="s">
        <v>154</v>
      </c>
      <c r="I254" s="18" t="s">
        <v>1765</v>
      </c>
      <c r="J254" s="26">
        <v>207.91</v>
      </c>
      <c r="K254" s="524">
        <f>J254-(J254*VLOOKUP(H254,'Slevové skupiny'!$B$4:$C$7,2,0))</f>
        <v>207.91</v>
      </c>
      <c r="L254" s="740"/>
      <c r="M254" s="735"/>
    </row>
    <row r="255" spans="1:13" x14ac:dyDescent="0.3">
      <c r="A255" s="51" t="s">
        <v>707</v>
      </c>
      <c r="B255" s="237" t="s">
        <v>708</v>
      </c>
      <c r="C255" s="295" t="s">
        <v>709</v>
      </c>
      <c r="D255" s="16" t="s">
        <v>2</v>
      </c>
      <c r="E255" s="43">
        <v>120</v>
      </c>
      <c r="F255" s="36">
        <v>10</v>
      </c>
      <c r="G255" s="19">
        <v>0.08</v>
      </c>
      <c r="H255" s="18" t="s">
        <v>154</v>
      </c>
      <c r="I255" s="18" t="s">
        <v>1765</v>
      </c>
      <c r="J255" s="26">
        <v>207.91</v>
      </c>
      <c r="K255" s="524">
        <f>J255-(J255*VLOOKUP(H255,'Slevové skupiny'!$B$4:$C$7,2,0))</f>
        <v>207.91</v>
      </c>
      <c r="L255" s="740"/>
      <c r="M255" s="735"/>
    </row>
    <row r="256" spans="1:13" x14ac:dyDescent="0.3">
      <c r="A256" s="51" t="s">
        <v>710</v>
      </c>
      <c r="B256" s="237" t="s">
        <v>711</v>
      </c>
      <c r="C256" s="295" t="s">
        <v>712</v>
      </c>
      <c r="D256" s="16" t="s">
        <v>2</v>
      </c>
      <c r="E256" s="43">
        <v>1</v>
      </c>
      <c r="F256" s="36">
        <v>1</v>
      </c>
      <c r="G256" s="19">
        <v>0.08</v>
      </c>
      <c r="H256" s="18" t="s">
        <v>154</v>
      </c>
      <c r="I256" s="18" t="s">
        <v>1765</v>
      </c>
      <c r="J256" s="26">
        <v>298.02</v>
      </c>
      <c r="K256" s="524">
        <f>J256-(J256*VLOOKUP(H256,'Slevové skupiny'!$B$4:$C$7,2,0))</f>
        <v>298.02</v>
      </c>
      <c r="L256" s="740"/>
      <c r="M256" s="735"/>
    </row>
    <row r="257" spans="1:13" x14ac:dyDescent="0.3">
      <c r="A257" s="51" t="s">
        <v>713</v>
      </c>
      <c r="B257" s="237" t="s">
        <v>714</v>
      </c>
      <c r="C257" s="295" t="s">
        <v>715</v>
      </c>
      <c r="D257" s="16" t="s">
        <v>2</v>
      </c>
      <c r="E257" s="43">
        <v>1</v>
      </c>
      <c r="F257" s="36">
        <v>1</v>
      </c>
      <c r="G257" s="19">
        <v>0.08</v>
      </c>
      <c r="H257" s="18" t="s">
        <v>154</v>
      </c>
      <c r="I257" s="18" t="s">
        <v>1765</v>
      </c>
      <c r="J257" s="26">
        <v>458.21</v>
      </c>
      <c r="K257" s="524">
        <f>J257-(J257*VLOOKUP(H257,'Slevové skupiny'!$B$4:$C$7,2,0))</f>
        <v>458.21</v>
      </c>
      <c r="L257" s="740"/>
      <c r="M257" s="735"/>
    </row>
    <row r="258" spans="1:13" x14ac:dyDescent="0.3">
      <c r="A258" s="51" t="s">
        <v>716</v>
      </c>
      <c r="B258" s="237" t="s">
        <v>717</v>
      </c>
      <c r="C258" s="295" t="s">
        <v>718</v>
      </c>
      <c r="D258" s="16" t="s">
        <v>2</v>
      </c>
      <c r="E258" s="43">
        <v>1</v>
      </c>
      <c r="F258" s="36">
        <v>1</v>
      </c>
      <c r="G258" s="19">
        <v>0.11</v>
      </c>
      <c r="H258" s="18" t="s">
        <v>154</v>
      </c>
      <c r="I258" s="18" t="s">
        <v>1765</v>
      </c>
      <c r="J258" s="26">
        <v>720.45</v>
      </c>
      <c r="K258" s="524">
        <f>J258-(J258*VLOOKUP(H258,'Slevové skupiny'!$B$4:$C$7,2,0))</f>
        <v>720.45</v>
      </c>
      <c r="L258" s="740"/>
      <c r="M258" s="735"/>
    </row>
    <row r="259" spans="1:13" x14ac:dyDescent="0.3">
      <c r="A259" s="51" t="s">
        <v>719</v>
      </c>
      <c r="B259" s="237" t="s">
        <v>720</v>
      </c>
      <c r="C259" s="295" t="s">
        <v>721</v>
      </c>
      <c r="D259" s="16" t="s">
        <v>2</v>
      </c>
      <c r="E259" s="43">
        <v>1</v>
      </c>
      <c r="F259" s="36">
        <v>1</v>
      </c>
      <c r="G259" s="19">
        <v>0.16</v>
      </c>
      <c r="H259" s="18" t="s">
        <v>154</v>
      </c>
      <c r="I259" s="18" t="s">
        <v>1765</v>
      </c>
      <c r="J259" s="26">
        <v>943.92</v>
      </c>
      <c r="K259" s="524">
        <f>J259-(J259*VLOOKUP(H259,'Slevové skupiny'!$B$4:$C$7,2,0))</f>
        <v>943.92</v>
      </c>
      <c r="L259" s="740"/>
      <c r="M259" s="735"/>
    </row>
    <row r="260" spans="1:13" x14ac:dyDescent="0.3">
      <c r="A260" s="51" t="s">
        <v>722</v>
      </c>
      <c r="B260" s="237" t="s">
        <v>723</v>
      </c>
      <c r="C260" s="295" t="s">
        <v>724</v>
      </c>
      <c r="D260" s="16" t="s">
        <v>2</v>
      </c>
      <c r="E260" s="43">
        <v>1</v>
      </c>
      <c r="F260" s="36">
        <v>1</v>
      </c>
      <c r="G260" s="19">
        <v>0.18</v>
      </c>
      <c r="H260" s="18" t="s">
        <v>154</v>
      </c>
      <c r="I260" s="18" t="s">
        <v>1765</v>
      </c>
      <c r="J260" s="26">
        <v>943.92</v>
      </c>
      <c r="K260" s="524">
        <f>J260-(J260*VLOOKUP(H260,'Slevové skupiny'!$B$4:$C$7,2,0))</f>
        <v>943.92</v>
      </c>
      <c r="L260" s="740"/>
      <c r="M260" s="735"/>
    </row>
    <row r="261" spans="1:13" ht="15" thickBot="1" x14ac:dyDescent="0.35">
      <c r="A261" s="45" t="s">
        <v>725</v>
      </c>
      <c r="B261" s="238" t="s">
        <v>726</v>
      </c>
      <c r="C261" s="294" t="s">
        <v>727</v>
      </c>
      <c r="D261" s="20" t="s">
        <v>2</v>
      </c>
      <c r="E261" s="44">
        <v>1</v>
      </c>
      <c r="F261" s="39">
        <v>1</v>
      </c>
      <c r="G261" s="22">
        <v>0.21</v>
      </c>
      <c r="H261" s="23" t="s">
        <v>154</v>
      </c>
      <c r="I261" s="23" t="s">
        <v>1765</v>
      </c>
      <c r="J261" s="274">
        <v>1690.41</v>
      </c>
      <c r="K261" s="525">
        <f>J261-(J261*VLOOKUP(H261,'Slevové skupiny'!$B$4:$C$7,2,0))</f>
        <v>1690.41</v>
      </c>
      <c r="L261" s="741"/>
      <c r="M261" s="736"/>
    </row>
    <row r="262" spans="1:13" x14ac:dyDescent="0.3">
      <c r="A262" s="191" t="s">
        <v>728</v>
      </c>
      <c r="B262" s="233" t="s">
        <v>729</v>
      </c>
      <c r="C262" s="289" t="s">
        <v>703</v>
      </c>
      <c r="D262" s="115" t="s">
        <v>2</v>
      </c>
      <c r="E262" s="126">
        <v>120</v>
      </c>
      <c r="F262" s="127">
        <v>10</v>
      </c>
      <c r="G262" s="124">
        <v>0.11</v>
      </c>
      <c r="H262" s="116" t="s">
        <v>154</v>
      </c>
      <c r="I262" s="116" t="s">
        <v>1765</v>
      </c>
      <c r="J262" s="117">
        <v>235.55</v>
      </c>
      <c r="K262" s="526">
        <f>J262-(J262*VLOOKUP(H262,'Slevové skupiny'!$B$4:$C$7,2,0))</f>
        <v>235.55</v>
      </c>
      <c r="L262" s="739" t="s">
        <v>1741</v>
      </c>
      <c r="M262" s="734" t="str">
        <f>VLOOKUP(H262,'Slevové skupiny'!$B$4:$D$7,3,0)</f>
        <v>Sleva 0 %</v>
      </c>
    </row>
    <row r="263" spans="1:13" x14ac:dyDescent="0.3">
      <c r="A263" s="137" t="s">
        <v>730</v>
      </c>
      <c r="B263" s="234" t="s">
        <v>731</v>
      </c>
      <c r="C263" s="290" t="s">
        <v>706</v>
      </c>
      <c r="D263" s="104" t="s">
        <v>2</v>
      </c>
      <c r="E263" s="128">
        <v>120</v>
      </c>
      <c r="F263" s="129">
        <v>10</v>
      </c>
      <c r="G263" s="106">
        <v>0.11</v>
      </c>
      <c r="H263" s="107" t="s">
        <v>154</v>
      </c>
      <c r="I263" s="107" t="s">
        <v>1765</v>
      </c>
      <c r="J263" s="108">
        <v>235.55</v>
      </c>
      <c r="K263" s="527">
        <f>J263-(J263*VLOOKUP(H263,'Slevové skupiny'!$B$4:$C$7,2,0))</f>
        <v>235.55</v>
      </c>
      <c r="L263" s="740"/>
      <c r="M263" s="735"/>
    </row>
    <row r="264" spans="1:13" x14ac:dyDescent="0.3">
      <c r="A264" s="137" t="s">
        <v>732</v>
      </c>
      <c r="B264" s="234" t="s">
        <v>733</v>
      </c>
      <c r="C264" s="290" t="s">
        <v>709</v>
      </c>
      <c r="D264" s="104" t="s">
        <v>2</v>
      </c>
      <c r="E264" s="128">
        <v>120</v>
      </c>
      <c r="F264" s="129">
        <v>10</v>
      </c>
      <c r="G264" s="106">
        <v>0.11</v>
      </c>
      <c r="H264" s="107" t="s">
        <v>154</v>
      </c>
      <c r="I264" s="107" t="s">
        <v>1765</v>
      </c>
      <c r="J264" s="108">
        <v>235.55</v>
      </c>
      <c r="K264" s="527">
        <f>J264-(J264*VLOOKUP(H264,'Slevové skupiny'!$B$4:$C$7,2,0))</f>
        <v>235.55</v>
      </c>
      <c r="L264" s="740"/>
      <c r="M264" s="735"/>
    </row>
    <row r="265" spans="1:13" x14ac:dyDescent="0.3">
      <c r="A265" s="137" t="s">
        <v>734</v>
      </c>
      <c r="B265" s="234" t="s">
        <v>735</v>
      </c>
      <c r="C265" s="290" t="s">
        <v>712</v>
      </c>
      <c r="D265" s="104" t="s">
        <v>2</v>
      </c>
      <c r="E265" s="128">
        <v>1</v>
      </c>
      <c r="F265" s="129">
        <v>1</v>
      </c>
      <c r="G265" s="106">
        <v>0.11</v>
      </c>
      <c r="H265" s="107" t="s">
        <v>154</v>
      </c>
      <c r="I265" s="107" t="s">
        <v>1765</v>
      </c>
      <c r="J265" s="108">
        <v>422.72</v>
      </c>
      <c r="K265" s="527">
        <f>J265-(J265*VLOOKUP(H265,'Slevové skupiny'!$B$4:$C$7,2,0))</f>
        <v>422.72</v>
      </c>
      <c r="L265" s="740"/>
      <c r="M265" s="735"/>
    </row>
    <row r="266" spans="1:13" x14ac:dyDescent="0.3">
      <c r="A266" s="137" t="s">
        <v>736</v>
      </c>
      <c r="B266" s="234" t="s">
        <v>737</v>
      </c>
      <c r="C266" s="290" t="s">
        <v>715</v>
      </c>
      <c r="D266" s="104" t="s">
        <v>2</v>
      </c>
      <c r="E266" s="128">
        <v>1</v>
      </c>
      <c r="F266" s="129">
        <v>1</v>
      </c>
      <c r="G266" s="106">
        <v>0.11</v>
      </c>
      <c r="H266" s="107" t="s">
        <v>154</v>
      </c>
      <c r="I266" s="107" t="s">
        <v>1765</v>
      </c>
      <c r="J266" s="108">
        <v>602.67999999999995</v>
      </c>
      <c r="K266" s="527">
        <f>J266-(J266*VLOOKUP(H266,'Slevové skupiny'!$B$4:$C$7,2,0))</f>
        <v>602.67999999999995</v>
      </c>
      <c r="L266" s="740"/>
      <c r="M266" s="735"/>
    </row>
    <row r="267" spans="1:13" x14ac:dyDescent="0.3">
      <c r="A267" s="137" t="s">
        <v>738</v>
      </c>
      <c r="B267" s="234" t="s">
        <v>739</v>
      </c>
      <c r="C267" s="290" t="s">
        <v>718</v>
      </c>
      <c r="D267" s="104" t="s">
        <v>2</v>
      </c>
      <c r="E267" s="128">
        <v>1</v>
      </c>
      <c r="F267" s="129">
        <v>1</v>
      </c>
      <c r="G267" s="106">
        <v>0.13</v>
      </c>
      <c r="H267" s="107" t="s">
        <v>154</v>
      </c>
      <c r="I267" s="107" t="s">
        <v>1765</v>
      </c>
      <c r="J267" s="108">
        <v>921.63</v>
      </c>
      <c r="K267" s="527">
        <f>J267-(J267*VLOOKUP(H267,'Slevové skupiny'!$B$4:$C$7,2,0))</f>
        <v>921.63</v>
      </c>
      <c r="L267" s="740"/>
      <c r="M267" s="735"/>
    </row>
    <row r="268" spans="1:13" x14ac:dyDescent="0.3">
      <c r="A268" s="137" t="s">
        <v>740</v>
      </c>
      <c r="B268" s="234" t="s">
        <v>741</v>
      </c>
      <c r="C268" s="290" t="s">
        <v>721</v>
      </c>
      <c r="D268" s="104" t="s">
        <v>2</v>
      </c>
      <c r="E268" s="128">
        <v>1</v>
      </c>
      <c r="F268" s="129">
        <v>1</v>
      </c>
      <c r="G268" s="106">
        <v>0.21</v>
      </c>
      <c r="H268" s="107" t="s">
        <v>154</v>
      </c>
      <c r="I268" s="107" t="s">
        <v>1765</v>
      </c>
      <c r="J268" s="108">
        <v>1091.2</v>
      </c>
      <c r="K268" s="527">
        <f>J268-(J268*VLOOKUP(H268,'Slevové skupiny'!$B$4:$C$7,2,0))</f>
        <v>1091.2</v>
      </c>
      <c r="L268" s="740"/>
      <c r="M268" s="735"/>
    </row>
    <row r="269" spans="1:13" x14ac:dyDescent="0.3">
      <c r="A269" s="137" t="s">
        <v>742</v>
      </c>
      <c r="B269" s="234" t="s">
        <v>743</v>
      </c>
      <c r="C269" s="290" t="s">
        <v>724</v>
      </c>
      <c r="D269" s="104" t="s">
        <v>2</v>
      </c>
      <c r="E269" s="128">
        <v>1</v>
      </c>
      <c r="F269" s="129">
        <v>1</v>
      </c>
      <c r="G269" s="106">
        <v>0.25</v>
      </c>
      <c r="H269" s="107" t="s">
        <v>154</v>
      </c>
      <c r="I269" s="107" t="s">
        <v>1765</v>
      </c>
      <c r="J269" s="108">
        <v>1203.69</v>
      </c>
      <c r="K269" s="527">
        <f>J269-(J269*VLOOKUP(H269,'Slevové skupiny'!$B$4:$C$7,2,0))</f>
        <v>1203.69</v>
      </c>
      <c r="L269" s="740"/>
      <c r="M269" s="735"/>
    </row>
    <row r="270" spans="1:13" ht="15" thickBot="1" x14ac:dyDescent="0.35">
      <c r="A270" s="134" t="s">
        <v>744</v>
      </c>
      <c r="B270" s="239" t="s">
        <v>745</v>
      </c>
      <c r="C270" s="292" t="s">
        <v>727</v>
      </c>
      <c r="D270" s="125" t="s">
        <v>2</v>
      </c>
      <c r="E270" s="135">
        <v>1</v>
      </c>
      <c r="F270" s="136">
        <v>1</v>
      </c>
      <c r="G270" s="121">
        <v>0.31</v>
      </c>
      <c r="H270" s="122" t="s">
        <v>154</v>
      </c>
      <c r="I270" s="122" t="s">
        <v>1765</v>
      </c>
      <c r="J270" s="123">
        <v>2667.32</v>
      </c>
      <c r="K270" s="528">
        <f>J270-(J270*VLOOKUP(H270,'Slevové skupiny'!$B$4:$C$7,2,0))</f>
        <v>2667.32</v>
      </c>
      <c r="L270" s="741"/>
      <c r="M270" s="736"/>
    </row>
    <row r="271" spans="1:13" ht="15.75" customHeight="1" thickBot="1" x14ac:dyDescent="0.35">
      <c r="A271" s="202" t="s">
        <v>746</v>
      </c>
      <c r="B271" s="247" t="s">
        <v>747</v>
      </c>
      <c r="C271" s="296" t="s">
        <v>748</v>
      </c>
      <c r="D271" s="46" t="s">
        <v>2</v>
      </c>
      <c r="E271" s="47">
        <v>120</v>
      </c>
      <c r="F271" s="48">
        <v>10</v>
      </c>
      <c r="G271" s="49">
        <v>0.06</v>
      </c>
      <c r="H271" s="50" t="s">
        <v>154</v>
      </c>
      <c r="I271" s="50" t="s">
        <v>1766</v>
      </c>
      <c r="J271" s="269">
        <v>91.44</v>
      </c>
      <c r="K271" s="529">
        <f>J271-(J271*VLOOKUP(H271,'Slevové skupiny'!$B$4:$C$7,2,0))</f>
        <v>91.44</v>
      </c>
      <c r="L271" s="739" t="s">
        <v>1742</v>
      </c>
      <c r="M271" s="734" t="str">
        <f>VLOOKUP(H271,'Slevové skupiny'!$B$4:$D$7,3,0)</f>
        <v>Sleva 0 %</v>
      </c>
    </row>
    <row r="272" spans="1:13" ht="15.75" customHeight="1" x14ac:dyDescent="0.3">
      <c r="A272" s="191" t="s">
        <v>749</v>
      </c>
      <c r="B272" s="233" t="s">
        <v>750</v>
      </c>
      <c r="C272" s="289" t="s">
        <v>657</v>
      </c>
      <c r="D272" s="115" t="s">
        <v>2</v>
      </c>
      <c r="E272" s="126">
        <v>100</v>
      </c>
      <c r="F272" s="127">
        <v>10</v>
      </c>
      <c r="G272" s="124">
        <v>0.06</v>
      </c>
      <c r="H272" s="116" t="s">
        <v>154</v>
      </c>
      <c r="I272" s="116" t="s">
        <v>1765</v>
      </c>
      <c r="J272" s="117">
        <v>91.99</v>
      </c>
      <c r="K272" s="526">
        <f>J272-(J272*VLOOKUP(H272,'Slevové skupiny'!$B$4:$C$7,2,0))</f>
        <v>91.99</v>
      </c>
      <c r="L272" s="740"/>
      <c r="M272" s="735"/>
    </row>
    <row r="273" spans="1:13" x14ac:dyDescent="0.3">
      <c r="A273" s="137" t="s">
        <v>751</v>
      </c>
      <c r="B273" s="234" t="s">
        <v>752</v>
      </c>
      <c r="C273" s="290" t="s">
        <v>558</v>
      </c>
      <c r="D273" s="104" t="s">
        <v>2</v>
      </c>
      <c r="E273" s="128">
        <v>100</v>
      </c>
      <c r="F273" s="129">
        <v>10</v>
      </c>
      <c r="G273" s="104">
        <v>0.06</v>
      </c>
      <c r="H273" s="107" t="s">
        <v>154</v>
      </c>
      <c r="I273" s="107" t="s">
        <v>1766</v>
      </c>
      <c r="J273" s="108">
        <v>75.81</v>
      </c>
      <c r="K273" s="527">
        <f>J273-(J273*VLOOKUP(H273,'Slevové skupiny'!$B$4:$C$7,2,0))</f>
        <v>75.81</v>
      </c>
      <c r="L273" s="740"/>
      <c r="M273" s="735"/>
    </row>
    <row r="274" spans="1:13" x14ac:dyDescent="0.3">
      <c r="A274" s="137" t="s">
        <v>753</v>
      </c>
      <c r="B274" s="234" t="s">
        <v>754</v>
      </c>
      <c r="C274" s="290" t="s">
        <v>561</v>
      </c>
      <c r="D274" s="104" t="s">
        <v>2</v>
      </c>
      <c r="E274" s="128">
        <v>70</v>
      </c>
      <c r="F274" s="129">
        <v>10</v>
      </c>
      <c r="G274" s="106">
        <v>9.0999999999999998E-2</v>
      </c>
      <c r="H274" s="107" t="s">
        <v>154</v>
      </c>
      <c r="I274" s="107" t="s">
        <v>1766</v>
      </c>
      <c r="J274" s="108">
        <v>121.93</v>
      </c>
      <c r="K274" s="527">
        <f>J274-(J274*VLOOKUP(H274,'Slevové skupiny'!$B$4:$C$7,2,0))</f>
        <v>121.93</v>
      </c>
      <c r="L274" s="740"/>
      <c r="M274" s="735"/>
    </row>
    <row r="275" spans="1:13" x14ac:dyDescent="0.3">
      <c r="A275" s="137" t="s">
        <v>755</v>
      </c>
      <c r="B275" s="234" t="s">
        <v>756</v>
      </c>
      <c r="C275" s="290" t="s">
        <v>665</v>
      </c>
      <c r="D275" s="104" t="s">
        <v>2</v>
      </c>
      <c r="E275" s="128">
        <v>100</v>
      </c>
      <c r="F275" s="129">
        <v>10</v>
      </c>
      <c r="G275" s="106">
        <v>0.06</v>
      </c>
      <c r="H275" s="107" t="s">
        <v>154</v>
      </c>
      <c r="I275" s="107" t="s">
        <v>1766</v>
      </c>
      <c r="J275" s="108">
        <v>92.54</v>
      </c>
      <c r="K275" s="527">
        <f>J275-(J275*VLOOKUP(H275,'Slevové skupiny'!$B$4:$C$7,2,0))</f>
        <v>92.54</v>
      </c>
      <c r="L275" s="740"/>
      <c r="M275" s="735"/>
    </row>
    <row r="276" spans="1:13" x14ac:dyDescent="0.3">
      <c r="A276" s="137" t="s">
        <v>757</v>
      </c>
      <c r="B276" s="234" t="s">
        <v>758</v>
      </c>
      <c r="C276" s="290" t="s">
        <v>564</v>
      </c>
      <c r="D276" s="104" t="s">
        <v>2</v>
      </c>
      <c r="E276" s="128">
        <v>40</v>
      </c>
      <c r="F276" s="129">
        <v>10</v>
      </c>
      <c r="G276" s="106">
        <v>0.1</v>
      </c>
      <c r="H276" s="107" t="s">
        <v>154</v>
      </c>
      <c r="I276" s="107" t="s">
        <v>1766</v>
      </c>
      <c r="J276" s="108">
        <v>117.77</v>
      </c>
      <c r="K276" s="527">
        <f>J276-(J276*VLOOKUP(H276,'Slevové skupiny'!$B$4:$C$7,2,0))</f>
        <v>117.77</v>
      </c>
      <c r="L276" s="740"/>
      <c r="M276" s="735"/>
    </row>
    <row r="277" spans="1:13" x14ac:dyDescent="0.3">
      <c r="A277" s="137" t="s">
        <v>759</v>
      </c>
      <c r="B277" s="234" t="s">
        <v>760</v>
      </c>
      <c r="C277" s="290" t="s">
        <v>567</v>
      </c>
      <c r="D277" s="104" t="s">
        <v>2</v>
      </c>
      <c r="E277" s="128">
        <v>60</v>
      </c>
      <c r="F277" s="129">
        <v>10</v>
      </c>
      <c r="G277" s="106">
        <v>0.158</v>
      </c>
      <c r="H277" s="107" t="s">
        <v>154</v>
      </c>
      <c r="I277" s="107" t="s">
        <v>1766</v>
      </c>
      <c r="J277" s="108">
        <v>212.27</v>
      </c>
      <c r="K277" s="527">
        <f>J277-(J277*VLOOKUP(H277,'Slevové skupiny'!$B$4:$C$7,2,0))</f>
        <v>212.27</v>
      </c>
      <c r="L277" s="740"/>
      <c r="M277" s="735"/>
    </row>
    <row r="278" spans="1:13" x14ac:dyDescent="0.3">
      <c r="A278" s="137" t="s">
        <v>1950</v>
      </c>
      <c r="B278" s="234" t="s">
        <v>761</v>
      </c>
      <c r="C278" s="290" t="s">
        <v>570</v>
      </c>
      <c r="D278" s="104" t="s">
        <v>2</v>
      </c>
      <c r="E278" s="128">
        <v>25</v>
      </c>
      <c r="F278" s="138">
        <v>5</v>
      </c>
      <c r="G278" s="111">
        <v>0.33400000000000002</v>
      </c>
      <c r="H278" s="107" t="s">
        <v>154</v>
      </c>
      <c r="I278" s="107" t="s">
        <v>1766</v>
      </c>
      <c r="J278" s="108">
        <v>582.04</v>
      </c>
      <c r="K278" s="527">
        <f>J278-(J278*VLOOKUP(H278,'Slevové skupiny'!$B$4:$C$7,2,0))</f>
        <v>582.04</v>
      </c>
      <c r="L278" s="740"/>
      <c r="M278" s="735"/>
    </row>
    <row r="279" spans="1:13" x14ac:dyDescent="0.3">
      <c r="A279" s="137" t="s">
        <v>762</v>
      </c>
      <c r="B279" s="234" t="s">
        <v>763</v>
      </c>
      <c r="C279" s="290" t="s">
        <v>573</v>
      </c>
      <c r="D279" s="104" t="s">
        <v>2</v>
      </c>
      <c r="E279" s="128">
        <v>20</v>
      </c>
      <c r="F279" s="138">
        <v>2</v>
      </c>
      <c r="G279" s="111">
        <v>0.378</v>
      </c>
      <c r="H279" s="107" t="s">
        <v>154</v>
      </c>
      <c r="I279" s="107" t="s">
        <v>1766</v>
      </c>
      <c r="J279" s="108">
        <v>829.9</v>
      </c>
      <c r="K279" s="527">
        <f>J279-(J279*VLOOKUP(H279,'Slevové skupiny'!$B$4:$C$7,2,0))</f>
        <v>829.9</v>
      </c>
      <c r="L279" s="740"/>
      <c r="M279" s="735"/>
    </row>
    <row r="280" spans="1:13" ht="15" thickBot="1" x14ac:dyDescent="0.35">
      <c r="A280" s="137" t="s">
        <v>1951</v>
      </c>
      <c r="B280" s="234" t="s">
        <v>764</v>
      </c>
      <c r="C280" s="290" t="s">
        <v>576</v>
      </c>
      <c r="D280" s="104" t="s">
        <v>2</v>
      </c>
      <c r="E280" s="128">
        <v>10</v>
      </c>
      <c r="F280" s="138">
        <v>1</v>
      </c>
      <c r="G280" s="111">
        <v>0.86099999999999999</v>
      </c>
      <c r="H280" s="107" t="s">
        <v>154</v>
      </c>
      <c r="I280" s="107" t="s">
        <v>1766</v>
      </c>
      <c r="J280" s="108">
        <v>1202.5899999999999</v>
      </c>
      <c r="K280" s="527">
        <f>J280-(J280*VLOOKUP(H280,'Slevové skupiny'!$B$4:$C$7,2,0))</f>
        <v>1202.5899999999999</v>
      </c>
      <c r="L280" s="741"/>
      <c r="M280" s="736"/>
    </row>
    <row r="281" spans="1:13" ht="15" customHeight="1" x14ac:dyDescent="0.3">
      <c r="A281" s="203" t="s">
        <v>765</v>
      </c>
      <c r="B281" s="248" t="s">
        <v>766</v>
      </c>
      <c r="C281" s="291" t="s">
        <v>558</v>
      </c>
      <c r="D281" s="101" t="s">
        <v>2</v>
      </c>
      <c r="E281" s="150">
        <v>60</v>
      </c>
      <c r="F281" s="151">
        <v>10</v>
      </c>
      <c r="G281" s="102">
        <v>7.0000000000000007E-2</v>
      </c>
      <c r="H281" s="103" t="s">
        <v>154</v>
      </c>
      <c r="I281" s="103" t="s">
        <v>1766</v>
      </c>
      <c r="J281" s="108">
        <v>96.43</v>
      </c>
      <c r="K281" s="527">
        <f>J281-(J281*VLOOKUP(H281,'Slevové skupiny'!$B$4:$C$7,2,0))</f>
        <v>96.43</v>
      </c>
      <c r="L281" s="772" t="s">
        <v>1743</v>
      </c>
      <c r="M281" s="725" t="str">
        <f>VLOOKUP(H281,'Slevové skupiny'!$B$4:$D$7,3,0)</f>
        <v>Sleva 0 %</v>
      </c>
    </row>
    <row r="282" spans="1:13" x14ac:dyDescent="0.3">
      <c r="A282" s="137" t="s">
        <v>767</v>
      </c>
      <c r="B282" s="234" t="s">
        <v>768</v>
      </c>
      <c r="C282" s="290" t="s">
        <v>665</v>
      </c>
      <c r="D282" s="104" t="s">
        <v>2</v>
      </c>
      <c r="E282" s="128">
        <v>40</v>
      </c>
      <c r="F282" s="129">
        <v>10</v>
      </c>
      <c r="G282" s="104">
        <v>0.08</v>
      </c>
      <c r="H282" s="107" t="s">
        <v>154</v>
      </c>
      <c r="I282" s="107" t="s">
        <v>1766</v>
      </c>
      <c r="J282" s="108">
        <v>105.29</v>
      </c>
      <c r="K282" s="527">
        <f>J282-(J282*VLOOKUP(H282,'Slevové skupiny'!$B$4:$C$7,2,0))</f>
        <v>105.29</v>
      </c>
      <c r="L282" s="773"/>
      <c r="M282" s="726"/>
    </row>
    <row r="283" spans="1:13" x14ac:dyDescent="0.3">
      <c r="A283" s="137" t="s">
        <v>769</v>
      </c>
      <c r="B283" s="234" t="s">
        <v>770</v>
      </c>
      <c r="C283" s="290" t="s">
        <v>564</v>
      </c>
      <c r="D283" s="104" t="s">
        <v>2</v>
      </c>
      <c r="E283" s="128">
        <v>30</v>
      </c>
      <c r="F283" s="129">
        <v>10</v>
      </c>
      <c r="G283" s="106">
        <v>0.13</v>
      </c>
      <c r="H283" s="107" t="s">
        <v>154</v>
      </c>
      <c r="I283" s="107" t="s">
        <v>1766</v>
      </c>
      <c r="J283" s="108">
        <v>160.72</v>
      </c>
      <c r="K283" s="527">
        <f>J283-(J283*VLOOKUP(H283,'Slevové skupiny'!$B$4:$C$7,2,0))</f>
        <v>160.72</v>
      </c>
      <c r="L283" s="773"/>
      <c r="M283" s="726"/>
    </row>
    <row r="284" spans="1:13" s="1" customFormat="1" x14ac:dyDescent="0.3">
      <c r="A284" s="197" t="s">
        <v>771</v>
      </c>
      <c r="B284" s="243" t="s">
        <v>772</v>
      </c>
      <c r="C284" s="299" t="s">
        <v>773</v>
      </c>
      <c r="D284" s="110" t="s">
        <v>2</v>
      </c>
      <c r="E284" s="143">
        <v>25</v>
      </c>
      <c r="F284" s="138">
        <v>5</v>
      </c>
      <c r="G284" s="111">
        <v>0.12</v>
      </c>
      <c r="H284" s="112" t="s">
        <v>154</v>
      </c>
      <c r="I284" s="112" t="s">
        <v>1766</v>
      </c>
      <c r="J284" s="108">
        <v>166.65</v>
      </c>
      <c r="K284" s="527">
        <f>J284-(J284*VLOOKUP(H284,'Slevové skupiny'!$B$4:$C$7,2,0))</f>
        <v>166.65</v>
      </c>
      <c r="L284" s="773"/>
      <c r="M284" s="726"/>
    </row>
    <row r="285" spans="1:13" ht="15" thickBot="1" x14ac:dyDescent="0.35">
      <c r="A285" s="134" t="s">
        <v>774</v>
      </c>
      <c r="B285" s="239" t="s">
        <v>775</v>
      </c>
      <c r="C285" s="292" t="s">
        <v>567</v>
      </c>
      <c r="D285" s="125" t="s">
        <v>2</v>
      </c>
      <c r="E285" s="135">
        <v>40</v>
      </c>
      <c r="F285" s="136">
        <v>5</v>
      </c>
      <c r="G285" s="121">
        <v>0.22</v>
      </c>
      <c r="H285" s="122" t="s">
        <v>154</v>
      </c>
      <c r="I285" s="122" t="s">
        <v>1766</v>
      </c>
      <c r="J285" s="123">
        <v>295.10000000000002</v>
      </c>
      <c r="K285" s="528">
        <f>J285-(J285*VLOOKUP(H285,'Slevové skupiny'!$B$4:$C$7,2,0))</f>
        <v>295.10000000000002</v>
      </c>
      <c r="L285" s="774"/>
      <c r="M285" s="727"/>
    </row>
    <row r="286" spans="1:13" ht="15" customHeight="1" x14ac:dyDescent="0.3">
      <c r="A286" s="193" t="s">
        <v>776</v>
      </c>
      <c r="B286" s="236" t="s">
        <v>777</v>
      </c>
      <c r="C286" s="293" t="s">
        <v>558</v>
      </c>
      <c r="D286" s="12" t="s">
        <v>2</v>
      </c>
      <c r="E286" s="42">
        <v>100</v>
      </c>
      <c r="F286" s="33">
        <v>10</v>
      </c>
      <c r="G286" s="14">
        <v>0.09</v>
      </c>
      <c r="H286" s="15" t="s">
        <v>154</v>
      </c>
      <c r="I286" s="15" t="s">
        <v>1766</v>
      </c>
      <c r="J286" s="275">
        <v>127.47</v>
      </c>
      <c r="K286" s="523">
        <f>J286-(J286*VLOOKUP(H286,'Slevové skupiny'!$B$4:$C$7,2,0))</f>
        <v>127.47</v>
      </c>
      <c r="L286" s="739" t="s">
        <v>2038</v>
      </c>
      <c r="M286" s="725" t="str">
        <f>VLOOKUP(H286,'Slevové skupiny'!$B$4:$D$7,3,0)</f>
        <v>Sleva 0 %</v>
      </c>
    </row>
    <row r="287" spans="1:13" x14ac:dyDescent="0.3">
      <c r="A287" s="51" t="s">
        <v>778</v>
      </c>
      <c r="B287" s="237" t="s">
        <v>779</v>
      </c>
      <c r="C287" s="295" t="s">
        <v>665</v>
      </c>
      <c r="D287" s="16" t="s">
        <v>2</v>
      </c>
      <c r="E287" s="43">
        <v>40</v>
      </c>
      <c r="F287" s="36">
        <v>10</v>
      </c>
      <c r="G287" s="16">
        <v>0.1</v>
      </c>
      <c r="H287" s="18" t="s">
        <v>154</v>
      </c>
      <c r="I287" s="18" t="s">
        <v>1766</v>
      </c>
      <c r="J287" s="26">
        <v>137.16</v>
      </c>
      <c r="K287" s="524">
        <f>J287-(J287*VLOOKUP(H287,'Slevové skupiny'!$B$4:$C$7,2,0))</f>
        <v>137.16</v>
      </c>
      <c r="L287" s="740"/>
      <c r="M287" s="726"/>
    </row>
    <row r="288" spans="1:13" ht="15" thickBot="1" x14ac:dyDescent="0.35">
      <c r="A288" s="45" t="s">
        <v>780</v>
      </c>
      <c r="B288" s="238" t="s">
        <v>781</v>
      </c>
      <c r="C288" s="294" t="s">
        <v>564</v>
      </c>
      <c r="D288" s="20" t="s">
        <v>2</v>
      </c>
      <c r="E288" s="44">
        <v>30</v>
      </c>
      <c r="F288" s="39">
        <v>10</v>
      </c>
      <c r="G288" s="22">
        <v>0.17</v>
      </c>
      <c r="H288" s="23" t="s">
        <v>154</v>
      </c>
      <c r="I288" s="23" t="s">
        <v>1766</v>
      </c>
      <c r="J288" s="274">
        <v>171.51</v>
      </c>
      <c r="K288" s="525">
        <f>J288-(J288*VLOOKUP(H288,'Slevové skupiny'!$B$4:$C$7,2,0))</f>
        <v>171.51</v>
      </c>
      <c r="L288" s="741"/>
      <c r="M288" s="727"/>
    </row>
    <row r="289" spans="1:13" ht="15" customHeight="1" x14ac:dyDescent="0.3">
      <c r="A289" s="191" t="s">
        <v>782</v>
      </c>
      <c r="B289" s="233" t="s">
        <v>783</v>
      </c>
      <c r="C289" s="289" t="s">
        <v>657</v>
      </c>
      <c r="D289" s="115" t="s">
        <v>2</v>
      </c>
      <c r="E289" s="126">
        <v>120</v>
      </c>
      <c r="F289" s="127">
        <v>10</v>
      </c>
      <c r="G289" s="124">
        <v>0.05</v>
      </c>
      <c r="H289" s="116" t="s">
        <v>154</v>
      </c>
      <c r="I289" s="116" t="s">
        <v>1766</v>
      </c>
      <c r="J289" s="117">
        <v>165.98</v>
      </c>
      <c r="K289" s="526">
        <f>J289-(J289*VLOOKUP(H289,'Slevové skupiny'!$B$4:$C$7,2,0))</f>
        <v>165.98</v>
      </c>
      <c r="L289" s="739" t="s">
        <v>1744</v>
      </c>
      <c r="M289" s="734" t="str">
        <f>VLOOKUP(H289,'Slevové skupiny'!$B$4:$D$7,3,0)</f>
        <v>Sleva 0 %</v>
      </c>
    </row>
    <row r="290" spans="1:13" x14ac:dyDescent="0.3">
      <c r="A290" s="137" t="s">
        <v>784</v>
      </c>
      <c r="B290" s="234" t="s">
        <v>785</v>
      </c>
      <c r="C290" s="290" t="s">
        <v>786</v>
      </c>
      <c r="D290" s="104" t="s">
        <v>2</v>
      </c>
      <c r="E290" s="128">
        <v>100</v>
      </c>
      <c r="F290" s="129">
        <v>10</v>
      </c>
      <c r="G290" s="104">
        <v>0.08</v>
      </c>
      <c r="H290" s="107" t="s">
        <v>154</v>
      </c>
      <c r="I290" s="107" t="s">
        <v>1766</v>
      </c>
      <c r="J290" s="108">
        <v>198.12</v>
      </c>
      <c r="K290" s="527">
        <f>J290-(J290*VLOOKUP(H290,'Slevové skupiny'!$B$4:$C$7,2,0))</f>
        <v>198.12</v>
      </c>
      <c r="L290" s="775"/>
      <c r="M290" s="735"/>
    </row>
    <row r="291" spans="1:13" x14ac:dyDescent="0.3">
      <c r="A291" s="137" t="s">
        <v>787</v>
      </c>
      <c r="B291" s="234" t="s">
        <v>788</v>
      </c>
      <c r="C291" s="290" t="s">
        <v>558</v>
      </c>
      <c r="D291" s="104" t="s">
        <v>2</v>
      </c>
      <c r="E291" s="128">
        <v>120</v>
      </c>
      <c r="F291" s="129">
        <v>10</v>
      </c>
      <c r="G291" s="106">
        <v>0.05</v>
      </c>
      <c r="H291" s="107" t="s">
        <v>154</v>
      </c>
      <c r="I291" s="107" t="s">
        <v>1766</v>
      </c>
      <c r="J291" s="108">
        <v>169.11</v>
      </c>
      <c r="K291" s="527">
        <f>J291-(J291*VLOOKUP(H291,'Slevové skupiny'!$B$4:$C$7,2,0))</f>
        <v>169.11</v>
      </c>
      <c r="L291" s="775"/>
      <c r="M291" s="735"/>
    </row>
    <row r="292" spans="1:13" x14ac:dyDescent="0.3">
      <c r="A292" s="137" t="s">
        <v>789</v>
      </c>
      <c r="B292" s="234" t="s">
        <v>790</v>
      </c>
      <c r="C292" s="290" t="s">
        <v>561</v>
      </c>
      <c r="D292" s="104" t="s">
        <v>2</v>
      </c>
      <c r="E292" s="128">
        <v>100</v>
      </c>
      <c r="F292" s="129">
        <v>10</v>
      </c>
      <c r="G292" s="106">
        <v>0.08</v>
      </c>
      <c r="H292" s="107" t="s">
        <v>154</v>
      </c>
      <c r="I292" s="107" t="s">
        <v>1766</v>
      </c>
      <c r="J292" s="108">
        <v>196.21</v>
      </c>
      <c r="K292" s="527">
        <f>J292-(J292*VLOOKUP(H292,'Slevové skupiny'!$B$4:$C$7,2,0))</f>
        <v>196.21</v>
      </c>
      <c r="L292" s="775"/>
      <c r="M292" s="735"/>
    </row>
    <row r="293" spans="1:13" x14ac:dyDescent="0.3">
      <c r="A293" s="137" t="s">
        <v>791</v>
      </c>
      <c r="B293" s="234" t="s">
        <v>792</v>
      </c>
      <c r="C293" s="290" t="s">
        <v>793</v>
      </c>
      <c r="D293" s="104" t="s">
        <v>2</v>
      </c>
      <c r="E293" s="128">
        <v>50</v>
      </c>
      <c r="F293" s="129">
        <v>10</v>
      </c>
      <c r="G293" s="106">
        <v>0.23</v>
      </c>
      <c r="H293" s="107" t="s">
        <v>154</v>
      </c>
      <c r="I293" s="107" t="s">
        <v>1766</v>
      </c>
      <c r="J293" s="108">
        <v>396.94</v>
      </c>
      <c r="K293" s="527">
        <f>J293-(J293*VLOOKUP(H293,'Slevové skupiny'!$B$4:$C$7,2,0))</f>
        <v>396.94</v>
      </c>
      <c r="L293" s="775"/>
      <c r="M293" s="735"/>
    </row>
    <row r="294" spans="1:13" x14ac:dyDescent="0.3">
      <c r="A294" s="137" t="s">
        <v>794</v>
      </c>
      <c r="B294" s="234" t="s">
        <v>795</v>
      </c>
      <c r="C294" s="290" t="s">
        <v>564</v>
      </c>
      <c r="D294" s="104" t="s">
        <v>2</v>
      </c>
      <c r="E294" s="128">
        <v>100</v>
      </c>
      <c r="F294" s="129">
        <v>10</v>
      </c>
      <c r="G294" s="106">
        <v>0.26</v>
      </c>
      <c r="H294" s="107" t="s">
        <v>154</v>
      </c>
      <c r="I294" s="107" t="s">
        <v>1766</v>
      </c>
      <c r="J294" s="108">
        <v>260.05</v>
      </c>
      <c r="K294" s="527">
        <f>J294-(J294*VLOOKUP(H294,'Slevové skupiny'!$B$4:$C$7,2,0))</f>
        <v>260.05</v>
      </c>
      <c r="L294" s="775"/>
      <c r="M294" s="735"/>
    </row>
    <row r="295" spans="1:13" x14ac:dyDescent="0.3">
      <c r="A295" s="137" t="s">
        <v>796</v>
      </c>
      <c r="B295" s="234" t="s">
        <v>797</v>
      </c>
      <c r="C295" s="290" t="s">
        <v>798</v>
      </c>
      <c r="D295" s="104" t="s">
        <v>2</v>
      </c>
      <c r="E295" s="128">
        <v>40</v>
      </c>
      <c r="F295" s="129">
        <v>10</v>
      </c>
      <c r="G295" s="106">
        <v>0.26</v>
      </c>
      <c r="H295" s="107" t="s">
        <v>154</v>
      </c>
      <c r="I295" s="107" t="s">
        <v>1766</v>
      </c>
      <c r="J295" s="108">
        <v>414.26</v>
      </c>
      <c r="K295" s="527">
        <f>J295-(J295*VLOOKUP(H295,'Slevové skupiny'!$B$4:$C$7,2,0))</f>
        <v>414.26</v>
      </c>
      <c r="L295" s="775"/>
      <c r="M295" s="735"/>
    </row>
    <row r="296" spans="1:13" ht="15" thickBot="1" x14ac:dyDescent="0.35">
      <c r="A296" s="134" t="s">
        <v>799</v>
      </c>
      <c r="B296" s="239" t="s">
        <v>800</v>
      </c>
      <c r="C296" s="292" t="s">
        <v>801</v>
      </c>
      <c r="D296" s="125" t="s">
        <v>2</v>
      </c>
      <c r="E296" s="135">
        <v>25</v>
      </c>
      <c r="F296" s="136">
        <v>5</v>
      </c>
      <c r="G296" s="121">
        <v>0.38</v>
      </c>
      <c r="H296" s="122" t="s">
        <v>154</v>
      </c>
      <c r="I296" s="122" t="s">
        <v>1766</v>
      </c>
      <c r="J296" s="123">
        <v>684.42</v>
      </c>
      <c r="K296" s="528">
        <f>J296-(J296*VLOOKUP(H296,'Slevové skupiny'!$B$4:$C$7,2,0))</f>
        <v>684.42</v>
      </c>
      <c r="L296" s="776"/>
      <c r="M296" s="736"/>
    </row>
    <row r="297" spans="1:13" ht="15" customHeight="1" x14ac:dyDescent="0.3">
      <c r="A297" s="193" t="s">
        <v>802</v>
      </c>
      <c r="B297" s="236" t="s">
        <v>803</v>
      </c>
      <c r="C297" s="293" t="s">
        <v>561</v>
      </c>
      <c r="D297" s="12" t="s">
        <v>2</v>
      </c>
      <c r="E297" s="42">
        <v>150</v>
      </c>
      <c r="F297" s="33">
        <v>50</v>
      </c>
      <c r="G297" s="14">
        <v>0.04</v>
      </c>
      <c r="H297" s="15" t="s">
        <v>154</v>
      </c>
      <c r="I297" s="15" t="s">
        <v>1766</v>
      </c>
      <c r="J297" s="275">
        <v>90.72</v>
      </c>
      <c r="K297" s="523">
        <f>J297-(J297*VLOOKUP(H297,'Slevové skupiny'!$B$4:$C$7,2,0))</f>
        <v>90.72</v>
      </c>
      <c r="L297" s="739" t="s">
        <v>1745</v>
      </c>
      <c r="M297" s="725" t="str">
        <f>VLOOKUP(H297,'Slevové skupiny'!$B$4:$D$7,3,0)</f>
        <v>Sleva 0 %</v>
      </c>
    </row>
    <row r="298" spans="1:13" x14ac:dyDescent="0.3">
      <c r="A298" s="51" t="s">
        <v>804</v>
      </c>
      <c r="B298" s="237" t="s">
        <v>805</v>
      </c>
      <c r="C298" s="295" t="s">
        <v>798</v>
      </c>
      <c r="D298" s="16" t="s">
        <v>2</v>
      </c>
      <c r="E298" s="43">
        <v>80</v>
      </c>
      <c r="F298" s="36">
        <v>20</v>
      </c>
      <c r="G298" s="16">
        <v>7.0000000000000007E-2</v>
      </c>
      <c r="H298" s="18" t="s">
        <v>154</v>
      </c>
      <c r="I298" s="18" t="s">
        <v>1766</v>
      </c>
      <c r="J298" s="26">
        <v>130.22</v>
      </c>
      <c r="K298" s="524">
        <f>J298-(J298*VLOOKUP(H298,'Slevové skupiny'!$B$4:$C$7,2,0))</f>
        <v>130.22</v>
      </c>
      <c r="L298" s="740"/>
      <c r="M298" s="726"/>
    </row>
    <row r="299" spans="1:13" x14ac:dyDescent="0.3">
      <c r="A299" s="51" t="s">
        <v>806</v>
      </c>
      <c r="B299" s="237" t="s">
        <v>807</v>
      </c>
      <c r="C299" s="295" t="s">
        <v>801</v>
      </c>
      <c r="D299" s="16" t="s">
        <v>2</v>
      </c>
      <c r="E299" s="43">
        <v>45</v>
      </c>
      <c r="F299" s="36">
        <v>15</v>
      </c>
      <c r="G299" s="19">
        <v>0.1</v>
      </c>
      <c r="H299" s="18" t="s">
        <v>154</v>
      </c>
      <c r="I299" s="18" t="s">
        <v>1766</v>
      </c>
      <c r="J299" s="26">
        <v>184.55</v>
      </c>
      <c r="K299" s="524">
        <f>J299-(J299*VLOOKUP(H299,'Slevové skupiny'!$B$4:$C$7,2,0))</f>
        <v>184.55</v>
      </c>
      <c r="L299" s="740"/>
      <c r="M299" s="726"/>
    </row>
    <row r="300" spans="1:13" x14ac:dyDescent="0.3">
      <c r="A300" s="51" t="s">
        <v>808</v>
      </c>
      <c r="B300" s="237" t="s">
        <v>809</v>
      </c>
      <c r="C300" s="295" t="s">
        <v>810</v>
      </c>
      <c r="D300" s="16" t="s">
        <v>2</v>
      </c>
      <c r="E300" s="43">
        <v>40</v>
      </c>
      <c r="F300" s="36">
        <v>10</v>
      </c>
      <c r="G300" s="19">
        <v>0.16</v>
      </c>
      <c r="H300" s="18" t="s">
        <v>154</v>
      </c>
      <c r="I300" s="18" t="s">
        <v>1766</v>
      </c>
      <c r="J300" s="26">
        <v>338.18</v>
      </c>
      <c r="K300" s="524">
        <f>J300-(J300*VLOOKUP(H300,'Slevové skupiny'!$B$4:$C$7,2,0))</f>
        <v>338.18</v>
      </c>
      <c r="L300" s="740"/>
      <c r="M300" s="726"/>
    </row>
    <row r="301" spans="1:13" ht="15" thickBot="1" x14ac:dyDescent="0.35">
      <c r="A301" s="196" t="s">
        <v>811</v>
      </c>
      <c r="B301" s="242" t="s">
        <v>812</v>
      </c>
      <c r="C301" s="294" t="s">
        <v>813</v>
      </c>
      <c r="D301" s="20" t="s">
        <v>2</v>
      </c>
      <c r="E301" s="44">
        <v>20</v>
      </c>
      <c r="F301" s="39">
        <v>1</v>
      </c>
      <c r="G301" s="22">
        <v>0.3</v>
      </c>
      <c r="H301" s="23" t="s">
        <v>154</v>
      </c>
      <c r="I301" s="23" t="s">
        <v>1766</v>
      </c>
      <c r="J301" s="274">
        <v>541.58000000000004</v>
      </c>
      <c r="K301" s="525">
        <f>J301-(J301*VLOOKUP(H301,'Slevové skupiny'!$B$4:$C$7,2,0))</f>
        <v>541.58000000000004</v>
      </c>
      <c r="L301" s="740"/>
      <c r="M301" s="726"/>
    </row>
    <row r="302" spans="1:13" ht="15" thickBot="1" x14ac:dyDescent="0.35">
      <c r="A302" s="198" t="s">
        <v>814</v>
      </c>
      <c r="B302" s="244" t="s">
        <v>815</v>
      </c>
      <c r="C302" s="297" t="s">
        <v>561</v>
      </c>
      <c r="D302" s="145" t="s">
        <v>2</v>
      </c>
      <c r="E302" s="146">
        <v>150</v>
      </c>
      <c r="F302" s="147">
        <v>50</v>
      </c>
      <c r="G302" s="148">
        <v>0.04</v>
      </c>
      <c r="H302" s="149" t="s">
        <v>154</v>
      </c>
      <c r="I302" s="149" t="s">
        <v>1766</v>
      </c>
      <c r="J302" s="276">
        <v>79.8</v>
      </c>
      <c r="K302" s="530">
        <f>J302-(J302*VLOOKUP(H302,'Slevové skupiny'!$B$4:$C$7,2,0))</f>
        <v>79.8</v>
      </c>
      <c r="L302" s="741"/>
      <c r="M302" s="727"/>
    </row>
    <row r="303" spans="1:13" ht="15" customHeight="1" x14ac:dyDescent="0.3">
      <c r="A303" s="193" t="s">
        <v>816</v>
      </c>
      <c r="B303" s="236" t="s">
        <v>817</v>
      </c>
      <c r="C303" s="293" t="s">
        <v>786</v>
      </c>
      <c r="D303" s="12" t="s">
        <v>2</v>
      </c>
      <c r="E303" s="42">
        <v>220</v>
      </c>
      <c r="F303" s="33">
        <v>20</v>
      </c>
      <c r="G303" s="14">
        <v>0.05</v>
      </c>
      <c r="H303" s="15" t="s">
        <v>154</v>
      </c>
      <c r="I303" s="15" t="s">
        <v>1766</v>
      </c>
      <c r="J303" s="275">
        <v>107.67</v>
      </c>
      <c r="K303" s="523">
        <f>J303-(J303*VLOOKUP(H303,'Slevové skupiny'!$B$4:$C$7,2,0))</f>
        <v>107.67</v>
      </c>
      <c r="L303" s="739" t="s">
        <v>1746</v>
      </c>
      <c r="M303" s="725" t="str">
        <f>VLOOKUP(H303,'Slevové skupiny'!$B$4:$D$7,3,0)</f>
        <v>Sleva 0 %</v>
      </c>
    </row>
    <row r="304" spans="1:13" x14ac:dyDescent="0.3">
      <c r="A304" s="51" t="s">
        <v>818</v>
      </c>
      <c r="B304" s="237" t="s">
        <v>819</v>
      </c>
      <c r="C304" s="295" t="s">
        <v>558</v>
      </c>
      <c r="D304" s="16" t="s">
        <v>2</v>
      </c>
      <c r="E304" s="43">
        <v>300</v>
      </c>
      <c r="F304" s="36">
        <v>25</v>
      </c>
      <c r="G304" s="16">
        <v>0.04</v>
      </c>
      <c r="H304" s="18" t="s">
        <v>154</v>
      </c>
      <c r="I304" s="18" t="s">
        <v>1766</v>
      </c>
      <c r="J304" s="26">
        <v>93.09</v>
      </c>
      <c r="K304" s="524">
        <f>J304-(J304*VLOOKUP(H304,'Slevové skupiny'!$B$4:$C$7,2,0))</f>
        <v>93.09</v>
      </c>
      <c r="L304" s="740"/>
      <c r="M304" s="726"/>
    </row>
    <row r="305" spans="1:13" x14ac:dyDescent="0.3">
      <c r="A305" s="51" t="s">
        <v>820</v>
      </c>
      <c r="B305" s="237" t="s">
        <v>821</v>
      </c>
      <c r="C305" s="295" t="s">
        <v>561</v>
      </c>
      <c r="D305" s="16" t="s">
        <v>2</v>
      </c>
      <c r="E305" s="43">
        <v>200</v>
      </c>
      <c r="F305" s="36">
        <v>20</v>
      </c>
      <c r="G305" s="19">
        <v>0.05</v>
      </c>
      <c r="H305" s="18" t="s">
        <v>154</v>
      </c>
      <c r="I305" s="18" t="s">
        <v>1766</v>
      </c>
      <c r="J305" s="26">
        <v>113.73</v>
      </c>
      <c r="K305" s="524">
        <f>J305-(J305*VLOOKUP(H305,'Slevové skupiny'!$B$4:$C$7,2,0))</f>
        <v>113.73</v>
      </c>
      <c r="L305" s="740"/>
      <c r="M305" s="726"/>
    </row>
    <row r="306" spans="1:13" x14ac:dyDescent="0.3">
      <c r="A306" s="51" t="s">
        <v>822</v>
      </c>
      <c r="B306" s="237" t="s">
        <v>823</v>
      </c>
      <c r="C306" s="295" t="s">
        <v>564</v>
      </c>
      <c r="D306" s="16" t="s">
        <v>2</v>
      </c>
      <c r="E306" s="43">
        <v>150</v>
      </c>
      <c r="F306" s="36">
        <v>10</v>
      </c>
      <c r="G306" s="19">
        <v>0.05</v>
      </c>
      <c r="H306" s="18" t="s">
        <v>154</v>
      </c>
      <c r="I306" s="18" t="s">
        <v>1766</v>
      </c>
      <c r="J306" s="26">
        <v>120.2</v>
      </c>
      <c r="K306" s="524">
        <f>J306-(J306*VLOOKUP(H306,'Slevové skupiny'!$B$4:$C$7,2,0))</f>
        <v>120.2</v>
      </c>
      <c r="L306" s="740"/>
      <c r="M306" s="726"/>
    </row>
    <row r="307" spans="1:13" x14ac:dyDescent="0.3">
      <c r="A307" s="51" t="s">
        <v>824</v>
      </c>
      <c r="B307" s="237" t="s">
        <v>825</v>
      </c>
      <c r="C307" s="295" t="s">
        <v>798</v>
      </c>
      <c r="D307" s="16" t="s">
        <v>2</v>
      </c>
      <c r="E307" s="43">
        <v>120</v>
      </c>
      <c r="F307" s="36">
        <v>10</v>
      </c>
      <c r="G307" s="19">
        <v>0.09</v>
      </c>
      <c r="H307" s="18" t="s">
        <v>154</v>
      </c>
      <c r="I307" s="18" t="s">
        <v>1766</v>
      </c>
      <c r="J307" s="26">
        <v>172.07</v>
      </c>
      <c r="K307" s="524">
        <f>J307-(J307*VLOOKUP(H307,'Slevové skupiny'!$B$4:$C$7,2,0))</f>
        <v>172.07</v>
      </c>
      <c r="L307" s="740"/>
      <c r="M307" s="726"/>
    </row>
    <row r="308" spans="1:13" ht="15" thickBot="1" x14ac:dyDescent="0.35">
      <c r="A308" s="45" t="s">
        <v>826</v>
      </c>
      <c r="B308" s="238" t="s">
        <v>827</v>
      </c>
      <c r="C308" s="294" t="s">
        <v>567</v>
      </c>
      <c r="D308" s="20" t="s">
        <v>2</v>
      </c>
      <c r="E308" s="44">
        <v>100</v>
      </c>
      <c r="F308" s="39">
        <v>10</v>
      </c>
      <c r="G308" s="22">
        <v>0.1</v>
      </c>
      <c r="H308" s="23" t="s">
        <v>154</v>
      </c>
      <c r="I308" s="23" t="s">
        <v>1766</v>
      </c>
      <c r="J308" s="274">
        <v>192.58</v>
      </c>
      <c r="K308" s="525">
        <f>J308-(J308*VLOOKUP(H308,'Slevové skupiny'!$B$4:$C$7,2,0))</f>
        <v>192.58</v>
      </c>
      <c r="L308" s="740"/>
      <c r="M308" s="726"/>
    </row>
    <row r="309" spans="1:13" x14ac:dyDescent="0.3">
      <c r="A309" s="191" t="s">
        <v>828</v>
      </c>
      <c r="B309" s="233" t="s">
        <v>829</v>
      </c>
      <c r="C309" s="289" t="s">
        <v>561</v>
      </c>
      <c r="D309" s="115" t="s">
        <v>2</v>
      </c>
      <c r="E309" s="126">
        <v>200</v>
      </c>
      <c r="F309" s="127">
        <v>20</v>
      </c>
      <c r="G309" s="124">
        <v>0.05</v>
      </c>
      <c r="H309" s="116" t="s">
        <v>154</v>
      </c>
      <c r="I309" s="116" t="s">
        <v>1766</v>
      </c>
      <c r="J309" s="117">
        <v>105.58</v>
      </c>
      <c r="K309" s="526">
        <f>J309-(J309*VLOOKUP(H309,'Slevové skupiny'!$B$4:$C$7,2,0))</f>
        <v>105.58</v>
      </c>
      <c r="L309" s="740"/>
      <c r="M309" s="726"/>
    </row>
    <row r="310" spans="1:13" ht="15" thickBot="1" x14ac:dyDescent="0.35">
      <c r="A310" s="134" t="s">
        <v>830</v>
      </c>
      <c r="B310" s="239" t="s">
        <v>831</v>
      </c>
      <c r="C310" s="292" t="s">
        <v>564</v>
      </c>
      <c r="D310" s="125" t="s">
        <v>2</v>
      </c>
      <c r="E310" s="135">
        <v>150</v>
      </c>
      <c r="F310" s="136">
        <v>10</v>
      </c>
      <c r="G310" s="121">
        <v>0.05</v>
      </c>
      <c r="H310" s="122" t="s">
        <v>154</v>
      </c>
      <c r="I310" s="122" t="s">
        <v>1766</v>
      </c>
      <c r="J310" s="123">
        <v>112.32</v>
      </c>
      <c r="K310" s="528">
        <f>J310-(J310*VLOOKUP(H310,'Slevové skupiny'!$B$4:$C$7,2,0))</f>
        <v>112.32</v>
      </c>
      <c r="L310" s="741"/>
      <c r="M310" s="727"/>
    </row>
    <row r="311" spans="1:13" ht="15" customHeight="1" x14ac:dyDescent="0.3">
      <c r="A311" s="193" t="s">
        <v>832</v>
      </c>
      <c r="B311" s="236" t="s">
        <v>833</v>
      </c>
      <c r="C311" s="293">
        <v>20</v>
      </c>
      <c r="D311" s="12" t="s">
        <v>2</v>
      </c>
      <c r="E311" s="42">
        <v>200</v>
      </c>
      <c r="F311" s="33">
        <v>10</v>
      </c>
      <c r="G311" s="14">
        <v>0.08</v>
      </c>
      <c r="H311" s="15" t="s">
        <v>154</v>
      </c>
      <c r="I311" s="15" t="s">
        <v>1766</v>
      </c>
      <c r="J311" s="275">
        <v>175.68</v>
      </c>
      <c r="K311" s="523">
        <f>J311-(J311*VLOOKUP(H311,'Slevové skupiny'!$B$4:$C$7,2,0))</f>
        <v>175.68</v>
      </c>
      <c r="L311" s="739" t="s">
        <v>2041</v>
      </c>
      <c r="M311" s="725" t="str">
        <f>VLOOKUP(H311,'Slevové skupiny'!$B$4:$D$7,3,0)</f>
        <v>Sleva 0 %</v>
      </c>
    </row>
    <row r="312" spans="1:13" x14ac:dyDescent="0.3">
      <c r="A312" s="51" t="s">
        <v>834</v>
      </c>
      <c r="B312" s="237" t="s">
        <v>835</v>
      </c>
      <c r="C312" s="295">
        <v>25</v>
      </c>
      <c r="D312" s="16" t="s">
        <v>2</v>
      </c>
      <c r="E312" s="43">
        <v>120</v>
      </c>
      <c r="F312" s="36">
        <v>5</v>
      </c>
      <c r="G312" s="16">
        <v>0.12</v>
      </c>
      <c r="H312" s="18" t="s">
        <v>154</v>
      </c>
      <c r="I312" s="18" t="s">
        <v>1766</v>
      </c>
      <c r="J312" s="26">
        <v>268.77999999999997</v>
      </c>
      <c r="K312" s="524">
        <f>J312-(J312*VLOOKUP(H312,'Slevové skupiny'!$B$4:$C$7,2,0))</f>
        <v>268.77999999999997</v>
      </c>
      <c r="L312" s="740"/>
      <c r="M312" s="726"/>
    </row>
    <row r="313" spans="1:13" x14ac:dyDescent="0.3">
      <c r="A313" s="51" t="s">
        <v>836</v>
      </c>
      <c r="B313" s="237" t="s">
        <v>837</v>
      </c>
      <c r="C313" s="295">
        <v>32</v>
      </c>
      <c r="D313" s="16" t="s">
        <v>2</v>
      </c>
      <c r="E313" s="43">
        <v>70</v>
      </c>
      <c r="F313" s="36">
        <v>5</v>
      </c>
      <c r="G313" s="19">
        <v>0.19</v>
      </c>
      <c r="H313" s="18" t="s">
        <v>154</v>
      </c>
      <c r="I313" s="18" t="s">
        <v>1766</v>
      </c>
      <c r="J313" s="26">
        <v>374.77</v>
      </c>
      <c r="K313" s="524">
        <f>J313-(J313*VLOOKUP(H313,'Slevové skupiny'!$B$4:$C$7,2,0))</f>
        <v>374.77</v>
      </c>
      <c r="L313" s="740"/>
      <c r="M313" s="726"/>
    </row>
    <row r="314" spans="1:13" x14ac:dyDescent="0.3">
      <c r="A314" s="51" t="s">
        <v>838</v>
      </c>
      <c r="B314" s="237" t="s">
        <v>839</v>
      </c>
      <c r="C314" s="295">
        <v>40</v>
      </c>
      <c r="D314" s="16" t="s">
        <v>2</v>
      </c>
      <c r="E314" s="43">
        <v>50</v>
      </c>
      <c r="F314" s="36">
        <v>5</v>
      </c>
      <c r="G314" s="19">
        <v>0.27</v>
      </c>
      <c r="H314" s="18" t="s">
        <v>154</v>
      </c>
      <c r="I314" s="18" t="s">
        <v>1766</v>
      </c>
      <c r="J314" s="26">
        <v>590.22</v>
      </c>
      <c r="K314" s="524">
        <f>J314-(J314*VLOOKUP(H314,'Slevové skupiny'!$B$4:$C$7,2,0))</f>
        <v>590.22</v>
      </c>
      <c r="L314" s="740"/>
      <c r="M314" s="726"/>
    </row>
    <row r="315" spans="1:13" ht="15" thickBot="1" x14ac:dyDescent="0.35">
      <c r="A315" s="196" t="s">
        <v>840</v>
      </c>
      <c r="B315" s="242" t="s">
        <v>841</v>
      </c>
      <c r="C315" s="294">
        <v>50</v>
      </c>
      <c r="D315" s="20" t="s">
        <v>2</v>
      </c>
      <c r="E315" s="44">
        <v>25</v>
      </c>
      <c r="F315" s="39">
        <v>5</v>
      </c>
      <c r="G315" s="22">
        <v>0.49</v>
      </c>
      <c r="H315" s="23" t="s">
        <v>154</v>
      </c>
      <c r="I315" s="23" t="s">
        <v>1766</v>
      </c>
      <c r="J315" s="274">
        <v>1021.79</v>
      </c>
      <c r="K315" s="525">
        <f>J315-(J315*VLOOKUP(H315,'Slevové skupiny'!$B$4:$C$7,2,0))</f>
        <v>1021.79</v>
      </c>
      <c r="L315" s="741"/>
      <c r="M315" s="727"/>
    </row>
    <row r="316" spans="1:13" ht="15" customHeight="1" x14ac:dyDescent="0.3">
      <c r="A316" s="191" t="s">
        <v>842</v>
      </c>
      <c r="B316" s="233" t="s">
        <v>843</v>
      </c>
      <c r="C316" s="289" t="s">
        <v>558</v>
      </c>
      <c r="D316" s="115" t="s">
        <v>2</v>
      </c>
      <c r="E316" s="126">
        <v>250</v>
      </c>
      <c r="F316" s="127">
        <v>25</v>
      </c>
      <c r="G316" s="124">
        <v>0.04</v>
      </c>
      <c r="H316" s="116" t="s">
        <v>154</v>
      </c>
      <c r="I316" s="116" t="s">
        <v>1766</v>
      </c>
      <c r="J316" s="117">
        <v>99.21</v>
      </c>
      <c r="K316" s="526">
        <f>J316-(J316*VLOOKUP(H316,'Slevové skupiny'!$B$4:$C$7,2,0))</f>
        <v>99.21</v>
      </c>
      <c r="L316" s="739" t="s">
        <v>1761</v>
      </c>
      <c r="M316" s="725" t="str">
        <f>VLOOKUP(H316,'Slevové skupiny'!$B$4:$D$7,3,0)</f>
        <v>Sleva 0 %</v>
      </c>
    </row>
    <row r="317" spans="1:13" x14ac:dyDescent="0.3">
      <c r="A317" s="137" t="s">
        <v>844</v>
      </c>
      <c r="B317" s="234" t="s">
        <v>845</v>
      </c>
      <c r="C317" s="290" t="s">
        <v>561</v>
      </c>
      <c r="D317" s="104" t="s">
        <v>2</v>
      </c>
      <c r="E317" s="128">
        <v>180</v>
      </c>
      <c r="F317" s="129">
        <v>20</v>
      </c>
      <c r="G317" s="104">
        <v>0.06</v>
      </c>
      <c r="H317" s="107" t="s">
        <v>154</v>
      </c>
      <c r="I317" s="107" t="s">
        <v>1766</v>
      </c>
      <c r="J317" s="108">
        <v>116.46</v>
      </c>
      <c r="K317" s="527">
        <f>J317-(J317*VLOOKUP(H317,'Slevové skupiny'!$B$4:$C$7,2,0))</f>
        <v>116.46</v>
      </c>
      <c r="L317" s="740"/>
      <c r="M317" s="726"/>
    </row>
    <row r="318" spans="1:13" ht="15" thickBot="1" x14ac:dyDescent="0.35">
      <c r="A318" s="134" t="s">
        <v>846</v>
      </c>
      <c r="B318" s="239" t="s">
        <v>847</v>
      </c>
      <c r="C318" s="292" t="s">
        <v>564</v>
      </c>
      <c r="D318" s="125" t="s">
        <v>2</v>
      </c>
      <c r="E318" s="135">
        <v>120</v>
      </c>
      <c r="F318" s="136">
        <v>10</v>
      </c>
      <c r="G318" s="121">
        <v>0.06</v>
      </c>
      <c r="H318" s="122" t="s">
        <v>154</v>
      </c>
      <c r="I318" s="122" t="s">
        <v>1766</v>
      </c>
      <c r="J318" s="123">
        <v>121.93</v>
      </c>
      <c r="K318" s="528">
        <f>J318-(J318*VLOOKUP(H318,'Slevové skupiny'!$B$4:$C$7,2,0))</f>
        <v>121.93</v>
      </c>
      <c r="L318" s="740"/>
      <c r="M318" s="726"/>
    </row>
    <row r="319" spans="1:13" ht="15" thickBot="1" x14ac:dyDescent="0.35">
      <c r="A319" s="194" t="s">
        <v>848</v>
      </c>
      <c r="B319" s="240" t="s">
        <v>849</v>
      </c>
      <c r="C319" s="296" t="s">
        <v>561</v>
      </c>
      <c r="D319" s="46" t="s">
        <v>2</v>
      </c>
      <c r="E319" s="47">
        <v>180</v>
      </c>
      <c r="F319" s="48">
        <v>20</v>
      </c>
      <c r="G319" s="49">
        <v>0.06</v>
      </c>
      <c r="H319" s="50" t="s">
        <v>154</v>
      </c>
      <c r="I319" s="50" t="s">
        <v>1766</v>
      </c>
      <c r="J319" s="269">
        <v>117.77</v>
      </c>
      <c r="K319" s="529">
        <f>J319-(J319*VLOOKUP(H319,'Slevové skupiny'!$B$4:$C$7,2,0))</f>
        <v>117.77</v>
      </c>
      <c r="L319" s="741"/>
      <c r="M319" s="727"/>
    </row>
    <row r="320" spans="1:13" x14ac:dyDescent="0.3">
      <c r="A320" s="191" t="s">
        <v>850</v>
      </c>
      <c r="B320" s="233" t="s">
        <v>851</v>
      </c>
      <c r="C320" s="289" t="s">
        <v>852</v>
      </c>
      <c r="D320" s="115" t="s">
        <v>2</v>
      </c>
      <c r="E320" s="126">
        <v>130</v>
      </c>
      <c r="F320" s="127">
        <v>10</v>
      </c>
      <c r="G320" s="124">
        <v>7.0000000000000007E-2</v>
      </c>
      <c r="H320" s="116" t="s">
        <v>154</v>
      </c>
      <c r="I320" s="116" t="s">
        <v>1766</v>
      </c>
      <c r="J320" s="117">
        <v>112.22</v>
      </c>
      <c r="K320" s="526">
        <f>J320-(J320*VLOOKUP(H320,'Slevové skupiny'!$B$4:$C$7,2,0))</f>
        <v>112.22</v>
      </c>
      <c r="L320" s="739" t="s">
        <v>1762</v>
      </c>
      <c r="M320" s="725" t="str">
        <f>VLOOKUP(H320,'Slevové skupiny'!$B$4:$D$7,3,0)</f>
        <v>Sleva 0 %</v>
      </c>
    </row>
    <row r="321" spans="1:13" x14ac:dyDescent="0.3">
      <c r="A321" s="137" t="s">
        <v>853</v>
      </c>
      <c r="B321" s="234" t="s">
        <v>854</v>
      </c>
      <c r="C321" s="290" t="s">
        <v>855</v>
      </c>
      <c r="D321" s="104" t="s">
        <v>2</v>
      </c>
      <c r="E321" s="128">
        <v>80</v>
      </c>
      <c r="F321" s="129">
        <v>10</v>
      </c>
      <c r="G321" s="104">
        <v>0.08</v>
      </c>
      <c r="H321" s="107" t="s">
        <v>154</v>
      </c>
      <c r="I321" s="107" t="s">
        <v>1766</v>
      </c>
      <c r="J321" s="108">
        <v>119.02</v>
      </c>
      <c r="K321" s="527">
        <f>J321-(J321*VLOOKUP(H321,'Slevové skupiny'!$B$4:$C$7,2,0))</f>
        <v>119.02</v>
      </c>
      <c r="L321" s="740"/>
      <c r="M321" s="726"/>
    </row>
    <row r="322" spans="1:13" x14ac:dyDescent="0.3">
      <c r="A322" s="137" t="s">
        <v>856</v>
      </c>
      <c r="B322" s="234" t="s">
        <v>857</v>
      </c>
      <c r="C322" s="290" t="s">
        <v>858</v>
      </c>
      <c r="D322" s="104" t="s">
        <v>2</v>
      </c>
      <c r="E322" s="128">
        <v>60</v>
      </c>
      <c r="F322" s="129">
        <v>10</v>
      </c>
      <c r="G322" s="106">
        <v>0.11</v>
      </c>
      <c r="H322" s="107" t="s">
        <v>154</v>
      </c>
      <c r="I322" s="107" t="s">
        <v>1766</v>
      </c>
      <c r="J322" s="108">
        <v>137.03</v>
      </c>
      <c r="K322" s="527">
        <f>J322-(J322*VLOOKUP(H322,'Slevové skupiny'!$B$4:$C$7,2,0))</f>
        <v>137.03</v>
      </c>
      <c r="L322" s="740"/>
      <c r="M322" s="726"/>
    </row>
    <row r="323" spans="1:13" ht="15" thickBot="1" x14ac:dyDescent="0.35">
      <c r="A323" s="134" t="s">
        <v>1968</v>
      </c>
      <c r="B323" s="239" t="s">
        <v>859</v>
      </c>
      <c r="C323" s="292" t="s">
        <v>860</v>
      </c>
      <c r="D323" s="125" t="s">
        <v>2</v>
      </c>
      <c r="E323" s="135">
        <v>50</v>
      </c>
      <c r="F323" s="136">
        <v>10</v>
      </c>
      <c r="G323" s="121">
        <v>0.13</v>
      </c>
      <c r="H323" s="122" t="s">
        <v>154</v>
      </c>
      <c r="I323" s="122" t="s">
        <v>1766</v>
      </c>
      <c r="J323" s="123">
        <v>213.93</v>
      </c>
      <c r="K323" s="528">
        <f>J323-(J323*VLOOKUP(H323,'Slevové skupiny'!$B$4:$C$7,2,0))</f>
        <v>213.93</v>
      </c>
      <c r="L323" s="740"/>
      <c r="M323" s="726"/>
    </row>
    <row r="324" spans="1:13" x14ac:dyDescent="0.3">
      <c r="A324" s="193" t="s">
        <v>861</v>
      </c>
      <c r="B324" s="236" t="s">
        <v>862</v>
      </c>
      <c r="C324" s="293" t="s">
        <v>852</v>
      </c>
      <c r="D324" s="12" t="s">
        <v>2</v>
      </c>
      <c r="E324" s="42">
        <v>130</v>
      </c>
      <c r="F324" s="33">
        <v>20</v>
      </c>
      <c r="G324" s="14">
        <v>7.0000000000000007E-2</v>
      </c>
      <c r="H324" s="15" t="s">
        <v>154</v>
      </c>
      <c r="I324" s="15" t="s">
        <v>1766</v>
      </c>
      <c r="J324" s="275">
        <v>126.22</v>
      </c>
      <c r="K324" s="523">
        <f>J324-(J324*VLOOKUP(H324,'Slevové skupiny'!$B$4:$C$7,2,0))</f>
        <v>126.22</v>
      </c>
      <c r="L324" s="758"/>
      <c r="M324" s="726"/>
    </row>
    <row r="325" spans="1:13" ht="15" thickBot="1" x14ac:dyDescent="0.35">
      <c r="A325" s="196" t="s">
        <v>863</v>
      </c>
      <c r="B325" s="242" t="s">
        <v>864</v>
      </c>
      <c r="C325" s="294" t="s">
        <v>855</v>
      </c>
      <c r="D325" s="20" t="s">
        <v>2</v>
      </c>
      <c r="E325" s="44">
        <v>80</v>
      </c>
      <c r="F325" s="39">
        <v>10</v>
      </c>
      <c r="G325" s="22">
        <v>0.08</v>
      </c>
      <c r="H325" s="23" t="s">
        <v>154</v>
      </c>
      <c r="I325" s="23" t="s">
        <v>1766</v>
      </c>
      <c r="J325" s="274">
        <v>133.29</v>
      </c>
      <c r="K325" s="525">
        <f>J325-(J325*VLOOKUP(H325,'Slevové skupiny'!$B$4:$C$7,2,0))</f>
        <v>133.29</v>
      </c>
      <c r="L325" s="759"/>
      <c r="M325" s="727"/>
    </row>
    <row r="326" spans="1:13" ht="15" customHeight="1" x14ac:dyDescent="0.3">
      <c r="A326" s="191" t="s">
        <v>865</v>
      </c>
      <c r="B326" s="233" t="s">
        <v>866</v>
      </c>
      <c r="C326" s="289" t="s">
        <v>867</v>
      </c>
      <c r="D326" s="115" t="s">
        <v>2</v>
      </c>
      <c r="E326" s="126">
        <v>40</v>
      </c>
      <c r="F326" s="127">
        <v>4</v>
      </c>
      <c r="G326" s="124">
        <v>7.0000000000000007E-2</v>
      </c>
      <c r="H326" s="116" t="s">
        <v>154</v>
      </c>
      <c r="I326" s="116" t="s">
        <v>1766</v>
      </c>
      <c r="J326" s="117">
        <v>74.819999999999993</v>
      </c>
      <c r="K326" s="526">
        <f>J326-(J326*VLOOKUP(H326,'Slevové skupiny'!$B$4:$C$7,2,0))</f>
        <v>74.819999999999993</v>
      </c>
      <c r="L326" s="739" t="s">
        <v>1763</v>
      </c>
      <c r="M326" s="725" t="str">
        <f>VLOOKUP(H326,'Slevové skupiny'!$B$4:$D$7,3,0)</f>
        <v>Sleva 0 %</v>
      </c>
    </row>
    <row r="327" spans="1:13" x14ac:dyDescent="0.3">
      <c r="A327" s="137" t="s">
        <v>868</v>
      </c>
      <c r="B327" s="234" t="s">
        <v>869</v>
      </c>
      <c r="C327" s="290" t="s">
        <v>870</v>
      </c>
      <c r="D327" s="104" t="s">
        <v>2</v>
      </c>
      <c r="E327" s="128">
        <v>40</v>
      </c>
      <c r="F327" s="129">
        <v>2</v>
      </c>
      <c r="G327" s="104">
        <v>0.1</v>
      </c>
      <c r="H327" s="107" t="s">
        <v>154</v>
      </c>
      <c r="I327" s="107" t="s">
        <v>1766</v>
      </c>
      <c r="J327" s="108">
        <v>90.35</v>
      </c>
      <c r="K327" s="527">
        <f>J327-(J327*VLOOKUP(H327,'Slevové skupiny'!$B$4:$C$7,2,0))</f>
        <v>90.35</v>
      </c>
      <c r="L327" s="740"/>
      <c r="M327" s="726"/>
    </row>
    <row r="328" spans="1:13" x14ac:dyDescent="0.3">
      <c r="A328" s="137" t="s">
        <v>871</v>
      </c>
      <c r="B328" s="234" t="s">
        <v>872</v>
      </c>
      <c r="C328" s="290" t="s">
        <v>873</v>
      </c>
      <c r="D328" s="104" t="s">
        <v>2</v>
      </c>
      <c r="E328" s="128">
        <v>20</v>
      </c>
      <c r="F328" s="129">
        <v>2</v>
      </c>
      <c r="G328" s="106">
        <v>0.15</v>
      </c>
      <c r="H328" s="107" t="s">
        <v>154</v>
      </c>
      <c r="I328" s="107" t="s">
        <v>1766</v>
      </c>
      <c r="J328" s="108">
        <v>148.13999999999999</v>
      </c>
      <c r="K328" s="527">
        <f>J328-(J328*VLOOKUP(H328,'Slevové skupiny'!$B$4:$C$7,2,0))</f>
        <v>148.13999999999999</v>
      </c>
      <c r="L328" s="740"/>
      <c r="M328" s="726"/>
    </row>
    <row r="329" spans="1:13" x14ac:dyDescent="0.3">
      <c r="A329" s="137" t="s">
        <v>874</v>
      </c>
      <c r="B329" s="234" t="s">
        <v>875</v>
      </c>
      <c r="C329" s="290" t="s">
        <v>876</v>
      </c>
      <c r="D329" s="104" t="s">
        <v>2</v>
      </c>
      <c r="E329" s="128">
        <v>15</v>
      </c>
      <c r="F329" s="129">
        <v>1</v>
      </c>
      <c r="G329" s="106">
        <v>0.26</v>
      </c>
      <c r="H329" s="107" t="s">
        <v>154</v>
      </c>
      <c r="I329" s="107" t="s">
        <v>1766</v>
      </c>
      <c r="J329" s="108">
        <v>243.06</v>
      </c>
      <c r="K329" s="527">
        <f>J329-(J329*VLOOKUP(H329,'Slevové skupiny'!$B$4:$C$7,2,0))</f>
        <v>243.06</v>
      </c>
      <c r="L329" s="740"/>
      <c r="M329" s="726"/>
    </row>
    <row r="330" spans="1:13" x14ac:dyDescent="0.3">
      <c r="A330" s="137" t="s">
        <v>877</v>
      </c>
      <c r="B330" s="234" t="s">
        <v>878</v>
      </c>
      <c r="C330" s="290" t="s">
        <v>879</v>
      </c>
      <c r="D330" s="104" t="s">
        <v>2</v>
      </c>
      <c r="E330" s="128">
        <v>10</v>
      </c>
      <c r="F330" s="129">
        <v>1</v>
      </c>
      <c r="G330" s="106">
        <v>0.37</v>
      </c>
      <c r="H330" s="107" t="s">
        <v>154</v>
      </c>
      <c r="I330" s="107" t="s">
        <v>1766</v>
      </c>
      <c r="J330" s="108">
        <v>325.05</v>
      </c>
      <c r="K330" s="527">
        <f>J330-(J330*VLOOKUP(H330,'Slevové skupiny'!$B$4:$C$7,2,0))</f>
        <v>325.05</v>
      </c>
      <c r="L330" s="740"/>
      <c r="M330" s="726"/>
    </row>
    <row r="331" spans="1:13" x14ac:dyDescent="0.3">
      <c r="A331" s="137" t="s">
        <v>880</v>
      </c>
      <c r="B331" s="234" t="s">
        <v>881</v>
      </c>
      <c r="C331" s="290" t="s">
        <v>882</v>
      </c>
      <c r="D331" s="104" t="s">
        <v>2</v>
      </c>
      <c r="E331" s="128">
        <v>5</v>
      </c>
      <c r="F331" s="129">
        <v>1</v>
      </c>
      <c r="G331" s="106">
        <v>0.62</v>
      </c>
      <c r="H331" s="107" t="s">
        <v>154</v>
      </c>
      <c r="I331" s="107" t="s">
        <v>1766</v>
      </c>
      <c r="J331" s="108">
        <v>428.61</v>
      </c>
      <c r="K331" s="527">
        <f>J331-(J331*VLOOKUP(H331,'Slevové skupiny'!$B$4:$C$7,2,0))</f>
        <v>428.61</v>
      </c>
      <c r="L331" s="740"/>
      <c r="M331" s="726"/>
    </row>
    <row r="332" spans="1:13" x14ac:dyDescent="0.3">
      <c r="A332" s="137" t="s">
        <v>883</v>
      </c>
      <c r="B332" s="234" t="s">
        <v>884</v>
      </c>
      <c r="C332" s="290" t="s">
        <v>885</v>
      </c>
      <c r="D332" s="104" t="s">
        <v>2</v>
      </c>
      <c r="E332" s="128">
        <v>10</v>
      </c>
      <c r="F332" s="129">
        <v>1</v>
      </c>
      <c r="G332" s="106">
        <v>0.36</v>
      </c>
      <c r="H332" s="107" t="s">
        <v>154</v>
      </c>
      <c r="I332" s="107" t="s">
        <v>1766</v>
      </c>
      <c r="J332" s="108">
        <v>547.54</v>
      </c>
      <c r="K332" s="527">
        <f>J332-(J332*VLOOKUP(H332,'Slevové skupiny'!$B$4:$C$7,2,0))</f>
        <v>547.54</v>
      </c>
      <c r="L332" s="740"/>
      <c r="M332" s="726"/>
    </row>
    <row r="333" spans="1:13" ht="15" thickBot="1" x14ac:dyDescent="0.35">
      <c r="A333" s="134" t="s">
        <v>886</v>
      </c>
      <c r="B333" s="239" t="s">
        <v>887</v>
      </c>
      <c r="C333" s="292" t="s">
        <v>888</v>
      </c>
      <c r="D333" s="125" t="s">
        <v>2</v>
      </c>
      <c r="E333" s="135">
        <v>1</v>
      </c>
      <c r="F333" s="136">
        <v>1</v>
      </c>
      <c r="G333" s="121">
        <v>1.3380000000000001</v>
      </c>
      <c r="H333" s="122" t="s">
        <v>154</v>
      </c>
      <c r="I333" s="122" t="s">
        <v>1766</v>
      </c>
      <c r="J333" s="123">
        <v>2810.42</v>
      </c>
      <c r="K333" s="528">
        <f>J333-(J333*VLOOKUP(H333,'Slevové skupiny'!$B$4:$C$7,2,0))</f>
        <v>2810.42</v>
      </c>
      <c r="L333" s="741"/>
      <c r="M333" s="727"/>
    </row>
    <row r="334" spans="1:13" ht="15" customHeight="1" x14ac:dyDescent="0.3">
      <c r="A334" s="193" t="s">
        <v>889</v>
      </c>
      <c r="B334" s="236" t="s">
        <v>890</v>
      </c>
      <c r="C334" s="293" t="s">
        <v>867</v>
      </c>
      <c r="D334" s="12" t="s">
        <v>2</v>
      </c>
      <c r="E334" s="42">
        <v>1</v>
      </c>
      <c r="F334" s="33">
        <v>1</v>
      </c>
      <c r="G334" s="14">
        <v>1.42</v>
      </c>
      <c r="H334" s="15" t="s">
        <v>891</v>
      </c>
      <c r="I334" s="15" t="s">
        <v>1766</v>
      </c>
      <c r="J334" s="275">
        <v>399.06</v>
      </c>
      <c r="K334" s="523">
        <f>J334-(J334*VLOOKUP(H334,'Slevové skupiny'!$B$4:$C$7,2,0))</f>
        <v>399.06</v>
      </c>
      <c r="L334" s="739" t="s">
        <v>1747</v>
      </c>
      <c r="M334" s="725" t="str">
        <f>VLOOKUP(H334,'Slevové skupiny'!$B$4:$D$7,3,0)</f>
        <v>Sleva 0 %</v>
      </c>
    </row>
    <row r="335" spans="1:13" x14ac:dyDescent="0.3">
      <c r="A335" s="51" t="s">
        <v>892</v>
      </c>
      <c r="B335" s="237" t="s">
        <v>893</v>
      </c>
      <c r="C335" s="295" t="s">
        <v>870</v>
      </c>
      <c r="D335" s="16" t="s">
        <v>2</v>
      </c>
      <c r="E335" s="43">
        <v>28</v>
      </c>
      <c r="F335" s="36">
        <v>1</v>
      </c>
      <c r="G335" s="16">
        <v>1.82</v>
      </c>
      <c r="H335" s="18" t="s">
        <v>891</v>
      </c>
      <c r="I335" s="18" t="s">
        <v>1766</v>
      </c>
      <c r="J335" s="26">
        <v>405.32</v>
      </c>
      <c r="K335" s="524">
        <f>J335-(J335*VLOOKUP(H335,'Slevové skupiny'!$B$4:$C$7,2,0))</f>
        <v>405.32</v>
      </c>
      <c r="L335" s="740"/>
      <c r="M335" s="726"/>
    </row>
    <row r="336" spans="1:13" x14ac:dyDescent="0.3">
      <c r="A336" s="51" t="s">
        <v>894</v>
      </c>
      <c r="B336" s="237" t="s">
        <v>895</v>
      </c>
      <c r="C336" s="295" t="s">
        <v>873</v>
      </c>
      <c r="D336" s="16" t="s">
        <v>2</v>
      </c>
      <c r="E336" s="43">
        <v>21</v>
      </c>
      <c r="F336" s="36">
        <v>1</v>
      </c>
      <c r="G336" s="19">
        <v>2.23</v>
      </c>
      <c r="H336" s="18" t="s">
        <v>891</v>
      </c>
      <c r="I336" s="18" t="s">
        <v>1766</v>
      </c>
      <c r="J336" s="26">
        <v>454.63</v>
      </c>
      <c r="K336" s="524">
        <f>J336-(J336*VLOOKUP(H336,'Slevové skupiny'!$B$4:$C$7,2,0))</f>
        <v>454.63</v>
      </c>
      <c r="L336" s="740"/>
      <c r="M336" s="726"/>
    </row>
    <row r="337" spans="1:13" x14ac:dyDescent="0.3">
      <c r="A337" s="51" t="s">
        <v>896</v>
      </c>
      <c r="B337" s="237" t="s">
        <v>897</v>
      </c>
      <c r="C337" s="295" t="s">
        <v>876</v>
      </c>
      <c r="D337" s="16" t="s">
        <v>2</v>
      </c>
      <c r="E337" s="43">
        <v>14</v>
      </c>
      <c r="F337" s="36">
        <v>1</v>
      </c>
      <c r="G337" s="19">
        <v>2.48</v>
      </c>
      <c r="H337" s="18" t="s">
        <v>891</v>
      </c>
      <c r="I337" s="18" t="s">
        <v>1766</v>
      </c>
      <c r="J337" s="26">
        <v>635.96</v>
      </c>
      <c r="K337" s="524">
        <f>J337-(J337*VLOOKUP(H337,'Slevové skupiny'!$B$4:$C$7,2,0))</f>
        <v>635.96</v>
      </c>
      <c r="L337" s="740"/>
      <c r="M337" s="726"/>
    </row>
    <row r="338" spans="1:13" x14ac:dyDescent="0.3">
      <c r="A338" s="51" t="s">
        <v>898</v>
      </c>
      <c r="B338" s="237" t="s">
        <v>899</v>
      </c>
      <c r="C338" s="295" t="s">
        <v>879</v>
      </c>
      <c r="D338" s="16" t="s">
        <v>2</v>
      </c>
      <c r="E338" s="43">
        <v>14</v>
      </c>
      <c r="F338" s="36">
        <v>1</v>
      </c>
      <c r="G338" s="19">
        <v>3.25</v>
      </c>
      <c r="H338" s="18" t="s">
        <v>891</v>
      </c>
      <c r="I338" s="18" t="s">
        <v>1766</v>
      </c>
      <c r="J338" s="26">
        <v>692.86</v>
      </c>
      <c r="K338" s="524">
        <f>J338-(J338*VLOOKUP(H338,'Slevové skupiny'!$B$4:$C$7,2,0))</f>
        <v>692.86</v>
      </c>
      <c r="L338" s="740"/>
      <c r="M338" s="726"/>
    </row>
    <row r="339" spans="1:13" x14ac:dyDescent="0.3">
      <c r="A339" s="51" t="s">
        <v>900</v>
      </c>
      <c r="B339" s="237" t="s">
        <v>901</v>
      </c>
      <c r="C339" s="295" t="s">
        <v>882</v>
      </c>
      <c r="D339" s="16" t="s">
        <v>2</v>
      </c>
      <c r="E339" s="43">
        <v>8</v>
      </c>
      <c r="F339" s="36">
        <v>1</v>
      </c>
      <c r="G339" s="19">
        <v>3.6</v>
      </c>
      <c r="H339" s="18" t="s">
        <v>891</v>
      </c>
      <c r="I339" s="18" t="s">
        <v>1766</v>
      </c>
      <c r="J339" s="26">
        <v>858.45</v>
      </c>
      <c r="K339" s="524">
        <f>J339-(J339*VLOOKUP(H339,'Slevové skupiny'!$B$4:$C$7,2,0))</f>
        <v>858.45</v>
      </c>
      <c r="L339" s="740"/>
      <c r="M339" s="726"/>
    </row>
    <row r="340" spans="1:13" x14ac:dyDescent="0.3">
      <c r="A340" s="196" t="s">
        <v>902</v>
      </c>
      <c r="B340" s="242" t="s">
        <v>903</v>
      </c>
      <c r="C340" s="298" t="s">
        <v>885</v>
      </c>
      <c r="D340" s="28" t="s">
        <v>2</v>
      </c>
      <c r="E340" s="52">
        <v>10</v>
      </c>
      <c r="F340" s="53">
        <v>1</v>
      </c>
      <c r="G340" s="29">
        <v>1.0780000000000001</v>
      </c>
      <c r="H340" s="30" t="s">
        <v>891</v>
      </c>
      <c r="I340" s="18" t="s">
        <v>1766</v>
      </c>
      <c r="J340" s="26">
        <v>844.87</v>
      </c>
      <c r="K340" s="524">
        <f>J340-(J340*VLOOKUP(H340,'Slevové skupiny'!$B$4:$C$7,2,0))</f>
        <v>844.87</v>
      </c>
      <c r="L340" s="740"/>
      <c r="M340" s="726"/>
    </row>
    <row r="341" spans="1:13" ht="15" thickBot="1" x14ac:dyDescent="0.35">
      <c r="A341" s="196" t="s">
        <v>904</v>
      </c>
      <c r="B341" s="242" t="s">
        <v>905</v>
      </c>
      <c r="C341" s="294" t="s">
        <v>888</v>
      </c>
      <c r="D341" s="20" t="s">
        <v>2</v>
      </c>
      <c r="E341" s="44">
        <v>10</v>
      </c>
      <c r="F341" s="39">
        <v>1</v>
      </c>
      <c r="G341" s="22">
        <v>1.8440000000000001</v>
      </c>
      <c r="H341" s="23" t="s">
        <v>891</v>
      </c>
      <c r="I341" s="23" t="s">
        <v>1765</v>
      </c>
      <c r="J341" s="274">
        <v>882.6</v>
      </c>
      <c r="K341" s="525">
        <f>J341-(J341*VLOOKUP(H341,'Slevové skupiny'!$B$4:$C$7,2,0))</f>
        <v>882.6</v>
      </c>
      <c r="L341" s="741"/>
      <c r="M341" s="727"/>
    </row>
    <row r="342" spans="1:13" x14ac:dyDescent="0.3">
      <c r="A342" s="191" t="s">
        <v>906</v>
      </c>
      <c r="B342" s="233" t="s">
        <v>907</v>
      </c>
      <c r="C342" s="289" t="s">
        <v>558</v>
      </c>
      <c r="D342" s="115" t="s">
        <v>2</v>
      </c>
      <c r="E342" s="126">
        <v>100</v>
      </c>
      <c r="F342" s="127">
        <v>10</v>
      </c>
      <c r="G342" s="124">
        <v>0.13</v>
      </c>
      <c r="H342" s="116" t="s">
        <v>154</v>
      </c>
      <c r="I342" s="116" t="s">
        <v>1765</v>
      </c>
      <c r="J342" s="117">
        <v>172.54</v>
      </c>
      <c r="K342" s="526">
        <f>J342-(J342*VLOOKUP(H342,'Slevové skupiny'!$B$4:$C$7,2,0))</f>
        <v>172.54</v>
      </c>
      <c r="L342" s="739" t="s">
        <v>1748</v>
      </c>
      <c r="M342" s="725" t="str">
        <f>VLOOKUP(H342,'Slevové skupiny'!$B$4:$D$7,3,0)</f>
        <v>Sleva 0 %</v>
      </c>
    </row>
    <row r="343" spans="1:13" x14ac:dyDescent="0.3">
      <c r="A343" s="137" t="s">
        <v>908</v>
      </c>
      <c r="B343" s="234" t="s">
        <v>909</v>
      </c>
      <c r="C343" s="290" t="s">
        <v>564</v>
      </c>
      <c r="D343" s="104" t="s">
        <v>2</v>
      </c>
      <c r="E343" s="128">
        <v>60</v>
      </c>
      <c r="F343" s="129">
        <v>10</v>
      </c>
      <c r="G343" s="106">
        <v>0.18</v>
      </c>
      <c r="H343" s="107" t="s">
        <v>154</v>
      </c>
      <c r="I343" s="107" t="s">
        <v>1765</v>
      </c>
      <c r="J343" s="108">
        <v>271.70999999999998</v>
      </c>
      <c r="K343" s="527">
        <f>J343-(J343*VLOOKUP(H343,'Slevové skupiny'!$B$4:$C$7,2,0))</f>
        <v>271.70999999999998</v>
      </c>
      <c r="L343" s="740"/>
      <c r="M343" s="726"/>
    </row>
    <row r="344" spans="1:13" x14ac:dyDescent="0.3">
      <c r="A344" s="137" t="s">
        <v>910</v>
      </c>
      <c r="B344" s="234" t="s">
        <v>911</v>
      </c>
      <c r="C344" s="290" t="s">
        <v>567</v>
      </c>
      <c r="D344" s="104" t="s">
        <v>2</v>
      </c>
      <c r="E344" s="128">
        <v>40</v>
      </c>
      <c r="F344" s="129">
        <v>5</v>
      </c>
      <c r="G344" s="106">
        <v>0.21</v>
      </c>
      <c r="H344" s="107" t="s">
        <v>154</v>
      </c>
      <c r="I344" s="107" t="s">
        <v>1765</v>
      </c>
      <c r="J344" s="108">
        <v>388.57</v>
      </c>
      <c r="K344" s="527">
        <f>J344-(J344*VLOOKUP(H344,'Slevové skupiny'!$B$4:$C$7,2,0))</f>
        <v>388.57</v>
      </c>
      <c r="L344" s="740"/>
      <c r="M344" s="726"/>
    </row>
    <row r="345" spans="1:13" x14ac:dyDescent="0.3">
      <c r="A345" s="137" t="s">
        <v>912</v>
      </c>
      <c r="B345" s="234" t="s">
        <v>913</v>
      </c>
      <c r="C345" s="290" t="s">
        <v>570</v>
      </c>
      <c r="D345" s="104" t="s">
        <v>2</v>
      </c>
      <c r="E345" s="128">
        <v>24</v>
      </c>
      <c r="F345" s="129">
        <v>4</v>
      </c>
      <c r="G345" s="106">
        <v>0.32</v>
      </c>
      <c r="H345" s="107" t="s">
        <v>154</v>
      </c>
      <c r="I345" s="107" t="s">
        <v>1765</v>
      </c>
      <c r="J345" s="108">
        <v>648.89</v>
      </c>
      <c r="K345" s="527">
        <f>J345-(J345*VLOOKUP(H345,'Slevové skupiny'!$B$4:$C$7,2,0))</f>
        <v>648.89</v>
      </c>
      <c r="L345" s="740"/>
      <c r="M345" s="726"/>
    </row>
    <row r="346" spans="1:13" x14ac:dyDescent="0.3">
      <c r="A346" s="137" t="s">
        <v>914</v>
      </c>
      <c r="B346" s="234" t="s">
        <v>915</v>
      </c>
      <c r="C346" s="290" t="s">
        <v>573</v>
      </c>
      <c r="D346" s="104" t="s">
        <v>2</v>
      </c>
      <c r="E346" s="128">
        <v>18</v>
      </c>
      <c r="F346" s="129">
        <v>2</v>
      </c>
      <c r="G346" s="106">
        <v>0.52</v>
      </c>
      <c r="H346" s="107" t="s">
        <v>154</v>
      </c>
      <c r="I346" s="107" t="s">
        <v>1765</v>
      </c>
      <c r="J346" s="108">
        <v>912.44</v>
      </c>
      <c r="K346" s="527">
        <f>J346-(J346*VLOOKUP(H346,'Slevové skupiny'!$B$4:$C$7,2,0))</f>
        <v>912.44</v>
      </c>
      <c r="L346" s="740"/>
      <c r="M346" s="726"/>
    </row>
    <row r="347" spans="1:13" ht="15" thickBot="1" x14ac:dyDescent="0.35">
      <c r="A347" s="134" t="s">
        <v>916</v>
      </c>
      <c r="B347" s="239" t="s">
        <v>917</v>
      </c>
      <c r="C347" s="292" t="s">
        <v>576</v>
      </c>
      <c r="D347" s="125" t="s">
        <v>2</v>
      </c>
      <c r="E347" s="135">
        <v>10</v>
      </c>
      <c r="F347" s="136">
        <v>1</v>
      </c>
      <c r="G347" s="121">
        <v>0.95</v>
      </c>
      <c r="H347" s="122" t="s">
        <v>154</v>
      </c>
      <c r="I347" s="122" t="s">
        <v>1765</v>
      </c>
      <c r="J347" s="123">
        <v>1867.62</v>
      </c>
      <c r="K347" s="528">
        <f>J347-(J347*VLOOKUP(H347,'Slevové skupiny'!$B$4:$C$7,2,0))</f>
        <v>1867.62</v>
      </c>
      <c r="L347" s="741"/>
      <c r="M347" s="727"/>
    </row>
    <row r="348" spans="1:13" x14ac:dyDescent="0.3">
      <c r="A348" s="193" t="s">
        <v>918</v>
      </c>
      <c r="B348" s="236" t="s">
        <v>919</v>
      </c>
      <c r="C348" s="293" t="s">
        <v>558</v>
      </c>
      <c r="D348" s="12" t="s">
        <v>2</v>
      </c>
      <c r="E348" s="42">
        <v>120</v>
      </c>
      <c r="F348" s="33">
        <v>10</v>
      </c>
      <c r="G348" s="14">
        <v>0.1</v>
      </c>
      <c r="H348" s="15" t="s">
        <v>154</v>
      </c>
      <c r="I348" s="15" t="s">
        <v>1765</v>
      </c>
      <c r="J348" s="275">
        <v>179.11</v>
      </c>
      <c r="K348" s="523">
        <f>J348-(J348*VLOOKUP(H348,'Slevové skupiny'!$B$4:$C$7,2,0))</f>
        <v>179.11</v>
      </c>
      <c r="L348" s="739" t="s">
        <v>1749</v>
      </c>
      <c r="M348" s="725" t="str">
        <f>VLOOKUP(H348,'Slevové skupiny'!$B$4:$D$7,3,0)</f>
        <v>Sleva 0 %</v>
      </c>
    </row>
    <row r="349" spans="1:13" x14ac:dyDescent="0.3">
      <c r="A349" s="51" t="s">
        <v>920</v>
      </c>
      <c r="B349" s="237" t="s">
        <v>921</v>
      </c>
      <c r="C349" s="295" t="s">
        <v>564</v>
      </c>
      <c r="D349" s="16" t="s">
        <v>2</v>
      </c>
      <c r="E349" s="43">
        <v>80</v>
      </c>
      <c r="F349" s="36">
        <v>10</v>
      </c>
      <c r="G349" s="19">
        <v>0.18</v>
      </c>
      <c r="H349" s="18" t="s">
        <v>154</v>
      </c>
      <c r="I349" s="18" t="s">
        <v>1765</v>
      </c>
      <c r="J349" s="26">
        <v>281.45999999999998</v>
      </c>
      <c r="K349" s="524">
        <f>J349-(J349*VLOOKUP(H349,'Slevové skupiny'!$B$4:$C$7,2,0))</f>
        <v>281.45999999999998</v>
      </c>
      <c r="L349" s="740"/>
      <c r="M349" s="726"/>
    </row>
    <row r="350" spans="1:13" x14ac:dyDescent="0.3">
      <c r="A350" s="51" t="s">
        <v>922</v>
      </c>
      <c r="B350" s="237" t="s">
        <v>923</v>
      </c>
      <c r="C350" s="295" t="s">
        <v>567</v>
      </c>
      <c r="D350" s="16" t="s">
        <v>2</v>
      </c>
      <c r="E350" s="43">
        <v>50</v>
      </c>
      <c r="F350" s="36">
        <v>5</v>
      </c>
      <c r="G350" s="19">
        <v>0.19</v>
      </c>
      <c r="H350" s="18" t="s">
        <v>154</v>
      </c>
      <c r="I350" s="18" t="s">
        <v>1765</v>
      </c>
      <c r="J350" s="26">
        <v>392.85</v>
      </c>
      <c r="K350" s="524">
        <f>J350-(J350*VLOOKUP(H350,'Slevové skupiny'!$B$4:$C$7,2,0))</f>
        <v>392.85</v>
      </c>
      <c r="L350" s="740"/>
      <c r="M350" s="726"/>
    </row>
    <row r="351" spans="1:13" x14ac:dyDescent="0.3">
      <c r="A351" s="51" t="s">
        <v>924</v>
      </c>
      <c r="B351" s="237" t="s">
        <v>925</v>
      </c>
      <c r="C351" s="295" t="s">
        <v>570</v>
      </c>
      <c r="D351" s="16" t="s">
        <v>2</v>
      </c>
      <c r="E351" s="43">
        <v>30</v>
      </c>
      <c r="F351" s="36">
        <v>5</v>
      </c>
      <c r="G351" s="19">
        <v>0.28999999999999998</v>
      </c>
      <c r="H351" s="18" t="s">
        <v>154</v>
      </c>
      <c r="I351" s="18" t="s">
        <v>1765</v>
      </c>
      <c r="J351" s="26">
        <v>522.04</v>
      </c>
      <c r="K351" s="524">
        <f>J351-(J351*VLOOKUP(H351,'Slevové skupiny'!$B$4:$C$7,2,0))</f>
        <v>522.04</v>
      </c>
      <c r="L351" s="740"/>
      <c r="M351" s="726"/>
    </row>
    <row r="352" spans="1:13" x14ac:dyDescent="0.3">
      <c r="A352" s="51" t="s">
        <v>926</v>
      </c>
      <c r="B352" s="237" t="s">
        <v>927</v>
      </c>
      <c r="C352" s="295" t="s">
        <v>573</v>
      </c>
      <c r="D352" s="16" t="s">
        <v>2</v>
      </c>
      <c r="E352" s="43">
        <v>18</v>
      </c>
      <c r="F352" s="36">
        <v>2</v>
      </c>
      <c r="G352" s="19">
        <v>0.49</v>
      </c>
      <c r="H352" s="18" t="s">
        <v>154</v>
      </c>
      <c r="I352" s="18" t="s">
        <v>1765</v>
      </c>
      <c r="J352" s="26">
        <v>800.79</v>
      </c>
      <c r="K352" s="524">
        <f>J352-(J352*VLOOKUP(H352,'Slevové skupiny'!$B$4:$C$7,2,0))</f>
        <v>800.79</v>
      </c>
      <c r="L352" s="740"/>
      <c r="M352" s="726"/>
    </row>
    <row r="353" spans="1:13" ht="15" thickBot="1" x14ac:dyDescent="0.35">
      <c r="A353" s="45" t="s">
        <v>928</v>
      </c>
      <c r="B353" s="238" t="s">
        <v>929</v>
      </c>
      <c r="C353" s="294" t="s">
        <v>576</v>
      </c>
      <c r="D353" s="20" t="s">
        <v>2</v>
      </c>
      <c r="E353" s="44">
        <v>9</v>
      </c>
      <c r="F353" s="39">
        <v>1</v>
      </c>
      <c r="G353" s="22">
        <v>0.84</v>
      </c>
      <c r="H353" s="23" t="s">
        <v>154</v>
      </c>
      <c r="I353" s="23" t="s">
        <v>1765</v>
      </c>
      <c r="J353" s="274">
        <v>1747.49</v>
      </c>
      <c r="K353" s="525">
        <f>J353-(J353*VLOOKUP(H353,'Slevové skupiny'!$B$4:$C$7,2,0))</f>
        <v>1747.49</v>
      </c>
      <c r="L353" s="741"/>
      <c r="M353" s="727"/>
    </row>
    <row r="354" spans="1:13" ht="15" customHeight="1" x14ac:dyDescent="0.3">
      <c r="A354" s="191" t="s">
        <v>930</v>
      </c>
      <c r="B354" s="233" t="s">
        <v>931</v>
      </c>
      <c r="C354" s="289" t="s">
        <v>657</v>
      </c>
      <c r="D354" s="115" t="s">
        <v>2</v>
      </c>
      <c r="E354" s="126">
        <v>100</v>
      </c>
      <c r="F354" s="127">
        <v>10</v>
      </c>
      <c r="G354" s="124">
        <v>7.0000000000000007E-2</v>
      </c>
      <c r="H354" s="116" t="s">
        <v>154</v>
      </c>
      <c r="I354" s="116" t="s">
        <v>1765</v>
      </c>
      <c r="J354" s="117">
        <v>91.44</v>
      </c>
      <c r="K354" s="526">
        <f>J354-(J354*VLOOKUP(H354,'Slevové skupiny'!$B$4:$C$7,2,0))</f>
        <v>91.44</v>
      </c>
      <c r="L354" s="739" t="s">
        <v>2042</v>
      </c>
      <c r="M354" s="725" t="str">
        <f>VLOOKUP(H354,'Slevové skupiny'!$B$4:$D$7,3,0)</f>
        <v>Sleva 0 %</v>
      </c>
    </row>
    <row r="355" spans="1:13" x14ac:dyDescent="0.3">
      <c r="A355" s="137" t="s">
        <v>932</v>
      </c>
      <c r="B355" s="234" t="s">
        <v>933</v>
      </c>
      <c r="C355" s="290" t="s">
        <v>558</v>
      </c>
      <c r="D355" s="104" t="s">
        <v>2</v>
      </c>
      <c r="E355" s="128">
        <v>100</v>
      </c>
      <c r="F355" s="129">
        <v>10</v>
      </c>
      <c r="G355" s="104">
        <v>7.0000000000000007E-2</v>
      </c>
      <c r="H355" s="107" t="s">
        <v>154</v>
      </c>
      <c r="I355" s="107" t="s">
        <v>1766</v>
      </c>
      <c r="J355" s="108">
        <v>88.02</v>
      </c>
      <c r="K355" s="527">
        <f>J355-(J355*VLOOKUP(H355,'Slevové skupiny'!$B$4:$C$7,2,0))</f>
        <v>88.02</v>
      </c>
      <c r="L355" s="740"/>
      <c r="M355" s="726"/>
    </row>
    <row r="356" spans="1:13" x14ac:dyDescent="0.3">
      <c r="A356" s="137" t="s">
        <v>934</v>
      </c>
      <c r="B356" s="234" t="s">
        <v>935</v>
      </c>
      <c r="C356" s="290" t="s">
        <v>564</v>
      </c>
      <c r="D356" s="104" t="s">
        <v>2</v>
      </c>
      <c r="E356" s="128">
        <v>30</v>
      </c>
      <c r="F356" s="129">
        <v>10</v>
      </c>
      <c r="G356" s="106">
        <v>0.12</v>
      </c>
      <c r="H356" s="107" t="s">
        <v>154</v>
      </c>
      <c r="I356" s="107" t="s">
        <v>1766</v>
      </c>
      <c r="J356" s="108">
        <v>155.16999999999999</v>
      </c>
      <c r="K356" s="527">
        <f>J356-(J356*VLOOKUP(H356,'Slevové skupiny'!$B$4:$C$7,2,0))</f>
        <v>155.16999999999999</v>
      </c>
      <c r="L356" s="740"/>
      <c r="M356" s="726"/>
    </row>
    <row r="357" spans="1:13" ht="15" thickBot="1" x14ac:dyDescent="0.35">
      <c r="A357" s="197" t="s">
        <v>936</v>
      </c>
      <c r="B357" s="243" t="s">
        <v>937</v>
      </c>
      <c r="C357" s="292" t="s">
        <v>665</v>
      </c>
      <c r="D357" s="125" t="s">
        <v>2</v>
      </c>
      <c r="E357" s="135">
        <v>30</v>
      </c>
      <c r="F357" s="136">
        <v>10</v>
      </c>
      <c r="G357" s="121">
        <v>0.13</v>
      </c>
      <c r="H357" s="122" t="s">
        <v>154</v>
      </c>
      <c r="I357" s="122" t="s">
        <v>1766</v>
      </c>
      <c r="J357" s="123">
        <v>102.39</v>
      </c>
      <c r="K357" s="528">
        <f>J357-(J357*VLOOKUP(H357,'Slevové skupiny'!$B$4:$C$7,2,0))</f>
        <v>102.39</v>
      </c>
      <c r="L357" s="740"/>
      <c r="M357" s="726"/>
    </row>
    <row r="358" spans="1:13" x14ac:dyDescent="0.3">
      <c r="A358" s="602" t="s">
        <v>2094</v>
      </c>
      <c r="B358" s="603" t="s">
        <v>938</v>
      </c>
      <c r="C358" s="604" t="s">
        <v>558</v>
      </c>
      <c r="D358" s="605" t="s">
        <v>2</v>
      </c>
      <c r="E358" s="605">
        <v>100</v>
      </c>
      <c r="F358" s="606">
        <v>10</v>
      </c>
      <c r="G358" s="607">
        <v>6.6000000000000003E-2</v>
      </c>
      <c r="H358" s="608" t="s">
        <v>154</v>
      </c>
      <c r="I358" s="608" t="s">
        <v>1766</v>
      </c>
      <c r="J358" s="609">
        <v>128.03</v>
      </c>
      <c r="K358" s="610">
        <f>J358-(J358*VLOOKUP(H358,'Slevové skupiny'!$B$4:$C$7,2,0))</f>
        <v>128.03</v>
      </c>
      <c r="L358" s="740"/>
      <c r="M358" s="726"/>
    </row>
    <row r="359" spans="1:13" ht="15" thickBot="1" x14ac:dyDescent="0.35">
      <c r="A359" s="611" t="s">
        <v>2095</v>
      </c>
      <c r="B359" s="612" t="s">
        <v>939</v>
      </c>
      <c r="C359" s="613" t="s">
        <v>558</v>
      </c>
      <c r="D359" s="614" t="s">
        <v>2</v>
      </c>
      <c r="E359" s="615">
        <v>100</v>
      </c>
      <c r="F359" s="616">
        <v>10</v>
      </c>
      <c r="G359" s="617">
        <v>6.6000000000000003E-2</v>
      </c>
      <c r="H359" s="618" t="s">
        <v>154</v>
      </c>
      <c r="I359" s="618" t="s">
        <v>1766</v>
      </c>
      <c r="J359" s="619">
        <v>128.03</v>
      </c>
      <c r="K359" s="620">
        <f>J359-(J359*VLOOKUP(H359,'Slevové skupiny'!$B$4:$C$7,2,0))</f>
        <v>128.03</v>
      </c>
      <c r="L359" s="740"/>
      <c r="M359" s="726"/>
    </row>
    <row r="360" spans="1:13" ht="15" thickBot="1" x14ac:dyDescent="0.35">
      <c r="A360" s="198" t="s">
        <v>940</v>
      </c>
      <c r="B360" s="244" t="s">
        <v>941</v>
      </c>
      <c r="C360" s="297" t="s">
        <v>558</v>
      </c>
      <c r="D360" s="145" t="s">
        <v>2</v>
      </c>
      <c r="E360" s="146">
        <v>100</v>
      </c>
      <c r="F360" s="147">
        <v>10</v>
      </c>
      <c r="G360" s="148">
        <v>0.06</v>
      </c>
      <c r="H360" s="149" t="s">
        <v>154</v>
      </c>
      <c r="I360" s="149" t="s">
        <v>1766</v>
      </c>
      <c r="J360" s="276">
        <v>123.72</v>
      </c>
      <c r="K360" s="530">
        <f>J360-(J360*VLOOKUP(H360,'Slevové skupiny'!$B$4:$C$7,2,0))</f>
        <v>123.72</v>
      </c>
      <c r="L360" s="741"/>
      <c r="M360" s="727"/>
    </row>
    <row r="361" spans="1:13" ht="15" customHeight="1" x14ac:dyDescent="0.3">
      <c r="A361" s="193" t="s">
        <v>942</v>
      </c>
      <c r="B361" s="236" t="s">
        <v>943</v>
      </c>
      <c r="C361" s="293" t="s">
        <v>944</v>
      </c>
      <c r="D361" s="12" t="s">
        <v>2</v>
      </c>
      <c r="E361" s="42">
        <v>120</v>
      </c>
      <c r="F361" s="33">
        <v>10</v>
      </c>
      <c r="G361" s="14">
        <v>6.6000000000000003E-2</v>
      </c>
      <c r="H361" s="15" t="s">
        <v>154</v>
      </c>
      <c r="I361" s="15" t="s">
        <v>1766</v>
      </c>
      <c r="J361" s="275">
        <v>79.95</v>
      </c>
      <c r="K361" s="523">
        <f>J361-(J361*VLOOKUP(H361,'Slevové skupiny'!$B$4:$C$7,2,0))</f>
        <v>79.95</v>
      </c>
      <c r="L361" s="739" t="s">
        <v>1988</v>
      </c>
      <c r="M361" s="731" t="str">
        <f>VLOOKUP(H361,'Slevové skupiny'!$B$4:$D$7,3,0)</f>
        <v>Sleva 0 %</v>
      </c>
    </row>
    <row r="362" spans="1:13" x14ac:dyDescent="0.3">
      <c r="A362" s="51" t="s">
        <v>945</v>
      </c>
      <c r="B362" s="237" t="s">
        <v>946</v>
      </c>
      <c r="C362" s="295"/>
      <c r="D362" s="16" t="s">
        <v>2</v>
      </c>
      <c r="E362" s="43">
        <v>200</v>
      </c>
      <c r="F362" s="36">
        <v>1</v>
      </c>
      <c r="G362" s="19">
        <v>8.0000000000000002E-3</v>
      </c>
      <c r="H362" s="18" t="s">
        <v>154</v>
      </c>
      <c r="I362" s="18" t="s">
        <v>1766</v>
      </c>
      <c r="J362" s="26">
        <v>6.78</v>
      </c>
      <c r="K362" s="524">
        <f>J362-(J362*VLOOKUP(H362,'Slevové skupiny'!$B$4:$C$7,2,0))</f>
        <v>6.78</v>
      </c>
      <c r="L362" s="740"/>
      <c r="M362" s="732"/>
    </row>
    <row r="363" spans="1:13" ht="15" thickBot="1" x14ac:dyDescent="0.35">
      <c r="A363" s="196" t="s">
        <v>947</v>
      </c>
      <c r="B363" s="242" t="s">
        <v>948</v>
      </c>
      <c r="C363" s="294"/>
      <c r="D363" s="20" t="s">
        <v>2</v>
      </c>
      <c r="E363" s="44">
        <v>120</v>
      </c>
      <c r="F363" s="39">
        <v>10</v>
      </c>
      <c r="G363" s="22">
        <v>2.9000000000000001E-2</v>
      </c>
      <c r="H363" s="23" t="s">
        <v>154</v>
      </c>
      <c r="I363" s="23" t="s">
        <v>1766</v>
      </c>
      <c r="J363" s="274">
        <v>16.91</v>
      </c>
      <c r="K363" s="525">
        <f>J363-(J363*VLOOKUP(H363,'Slevové skupiny'!$B$4:$C$7,2,0))</f>
        <v>16.91</v>
      </c>
      <c r="L363" s="741"/>
      <c r="M363" s="733"/>
    </row>
    <row r="364" spans="1:13" ht="15.75" customHeight="1" thickBot="1" x14ac:dyDescent="0.35">
      <c r="A364" s="198" t="s">
        <v>949</v>
      </c>
      <c r="B364" s="244" t="s">
        <v>950</v>
      </c>
      <c r="C364" s="297" t="s">
        <v>558</v>
      </c>
      <c r="D364" s="145" t="s">
        <v>2</v>
      </c>
      <c r="E364" s="146">
        <v>30</v>
      </c>
      <c r="F364" s="147">
        <v>1</v>
      </c>
      <c r="G364" s="148">
        <v>0.129</v>
      </c>
      <c r="H364" s="149" t="s">
        <v>154</v>
      </c>
      <c r="I364" s="149" t="s">
        <v>1766</v>
      </c>
      <c r="J364" s="276">
        <v>229.85</v>
      </c>
      <c r="K364" s="530">
        <f>J364-(J364*VLOOKUP(H364,'Slevové skupiny'!$B$4:$C$7,2,0))</f>
        <v>229.85</v>
      </c>
      <c r="L364" s="739" t="s">
        <v>1764</v>
      </c>
      <c r="M364" s="725" t="str">
        <f>VLOOKUP(H364,'Slevové skupiny'!$B$4:$D$7,3,0)</f>
        <v>Sleva 0 %</v>
      </c>
    </row>
    <row r="365" spans="1:13" ht="15" thickBot="1" x14ac:dyDescent="0.35">
      <c r="A365" s="198" t="s">
        <v>951</v>
      </c>
      <c r="B365" s="244" t="s">
        <v>952</v>
      </c>
      <c r="C365" s="297" t="s">
        <v>558</v>
      </c>
      <c r="D365" s="145" t="s">
        <v>2</v>
      </c>
      <c r="E365" s="146">
        <v>50</v>
      </c>
      <c r="F365" s="147">
        <v>1</v>
      </c>
      <c r="G365" s="148">
        <v>0.129</v>
      </c>
      <c r="H365" s="149" t="s">
        <v>154</v>
      </c>
      <c r="I365" s="149" t="s">
        <v>1766</v>
      </c>
      <c r="J365" s="276">
        <v>142.35</v>
      </c>
      <c r="K365" s="530">
        <f>J365-(J365*VLOOKUP(H365,'Slevové skupiny'!$B$4:$C$7,2,0))</f>
        <v>142.35</v>
      </c>
      <c r="L365" s="740"/>
      <c r="M365" s="726"/>
    </row>
    <row r="366" spans="1:13" x14ac:dyDescent="0.3">
      <c r="A366" s="191" t="s">
        <v>953</v>
      </c>
      <c r="B366" s="233" t="s">
        <v>954</v>
      </c>
      <c r="C366" s="289" t="s">
        <v>558</v>
      </c>
      <c r="D366" s="115" t="s">
        <v>2</v>
      </c>
      <c r="E366" s="126">
        <v>60</v>
      </c>
      <c r="F366" s="127">
        <v>10</v>
      </c>
      <c r="G366" s="124">
        <v>0.08</v>
      </c>
      <c r="H366" s="116" t="s">
        <v>154</v>
      </c>
      <c r="I366" s="116" t="s">
        <v>1766</v>
      </c>
      <c r="J366" s="117">
        <v>123.18</v>
      </c>
      <c r="K366" s="526">
        <f>J366-(J366*VLOOKUP(H366,'Slevové skupiny'!$B$4:$C$7,2,0))</f>
        <v>123.18</v>
      </c>
      <c r="L366" s="740"/>
      <c r="M366" s="726"/>
    </row>
    <row r="367" spans="1:13" ht="15" thickBot="1" x14ac:dyDescent="0.35">
      <c r="A367" s="134" t="s">
        <v>955</v>
      </c>
      <c r="B367" s="239" t="s">
        <v>956</v>
      </c>
      <c r="C367" s="292" t="s">
        <v>665</v>
      </c>
      <c r="D367" s="125" t="s">
        <v>2</v>
      </c>
      <c r="E367" s="135">
        <v>60</v>
      </c>
      <c r="F367" s="136">
        <v>10</v>
      </c>
      <c r="G367" s="121">
        <v>9.4E-2</v>
      </c>
      <c r="H367" s="122" t="s">
        <v>154</v>
      </c>
      <c r="I367" s="122" t="s">
        <v>1766</v>
      </c>
      <c r="J367" s="123">
        <v>161.97</v>
      </c>
      <c r="K367" s="528">
        <f>J367-(J367*VLOOKUP(H367,'Slevové skupiny'!$B$4:$C$7,2,0))</f>
        <v>161.97</v>
      </c>
      <c r="L367" s="740"/>
      <c r="M367" s="726"/>
    </row>
    <row r="368" spans="1:13" x14ac:dyDescent="0.3">
      <c r="A368" s="191" t="s">
        <v>957</v>
      </c>
      <c r="B368" s="233" t="s">
        <v>958</v>
      </c>
      <c r="C368" s="289" t="s">
        <v>959</v>
      </c>
      <c r="D368" s="115" t="s">
        <v>2</v>
      </c>
      <c r="E368" s="115">
        <v>15</v>
      </c>
      <c r="F368" s="127">
        <v>1</v>
      </c>
      <c r="G368" s="124">
        <v>0.2</v>
      </c>
      <c r="H368" s="116" t="s">
        <v>154</v>
      </c>
      <c r="I368" s="116" t="s">
        <v>1766</v>
      </c>
      <c r="J368" s="117">
        <v>329.74</v>
      </c>
      <c r="K368" s="526">
        <f>J368-(J368*VLOOKUP(H368,'Slevové skupiny'!$B$4:$C$7,2,0))</f>
        <v>329.74</v>
      </c>
      <c r="L368" s="740"/>
      <c r="M368" s="726"/>
    </row>
    <row r="369" spans="1:13" ht="15" thickBot="1" x14ac:dyDescent="0.35">
      <c r="A369" s="134" t="s">
        <v>1952</v>
      </c>
      <c r="B369" s="239" t="s">
        <v>960</v>
      </c>
      <c r="C369" s="292" t="s">
        <v>961</v>
      </c>
      <c r="D369" s="125" t="s">
        <v>2</v>
      </c>
      <c r="E369" s="135">
        <v>10</v>
      </c>
      <c r="F369" s="136">
        <v>1</v>
      </c>
      <c r="G369" s="121">
        <v>0.313</v>
      </c>
      <c r="H369" s="122" t="s">
        <v>154</v>
      </c>
      <c r="I369" s="122" t="s">
        <v>1766</v>
      </c>
      <c r="J369" s="123">
        <v>545.64</v>
      </c>
      <c r="K369" s="528">
        <f>J369-(J369*VLOOKUP(H369,'Slevové skupiny'!$B$4:$C$7,2,0))</f>
        <v>545.64</v>
      </c>
      <c r="L369" s="740"/>
      <c r="M369" s="726"/>
    </row>
    <row r="370" spans="1:13" ht="15" thickBot="1" x14ac:dyDescent="0.35">
      <c r="A370" s="198" t="s">
        <v>962</v>
      </c>
      <c r="B370" s="244" t="s">
        <v>963</v>
      </c>
      <c r="C370" s="297"/>
      <c r="D370" s="145" t="s">
        <v>2</v>
      </c>
      <c r="E370" s="146">
        <v>60</v>
      </c>
      <c r="F370" s="147">
        <v>1</v>
      </c>
      <c r="G370" s="148">
        <v>0.08</v>
      </c>
      <c r="H370" s="149" t="s">
        <v>154</v>
      </c>
      <c r="I370" s="149" t="s">
        <v>1766</v>
      </c>
      <c r="J370" s="276">
        <v>39.9</v>
      </c>
      <c r="K370" s="530">
        <f>J370-(J370*VLOOKUP(H370,'Slevové skupiny'!$B$4:$C$7,2,0))</f>
        <v>39.9</v>
      </c>
      <c r="L370" s="741"/>
      <c r="M370" s="727"/>
    </row>
    <row r="371" spans="1:13" ht="14.4" customHeight="1" x14ac:dyDescent="0.3">
      <c r="A371" s="201" t="s">
        <v>1898</v>
      </c>
      <c r="B371" s="246" t="s">
        <v>964</v>
      </c>
      <c r="C371" s="293">
        <v>25</v>
      </c>
      <c r="D371" s="12" t="s">
        <v>2</v>
      </c>
      <c r="E371" s="42">
        <v>80</v>
      </c>
      <c r="F371" s="33">
        <v>1</v>
      </c>
      <c r="G371" s="14">
        <v>7.4999999999999997E-2</v>
      </c>
      <c r="H371" s="15" t="s">
        <v>154</v>
      </c>
      <c r="I371" s="15" t="s">
        <v>1765</v>
      </c>
      <c r="J371" s="275">
        <v>527.87</v>
      </c>
      <c r="K371" s="523">
        <f>J371-(J371*VLOOKUP(H371,'Slevové skupiny'!$B$4:$C$7,2,0))</f>
        <v>527.87</v>
      </c>
      <c r="L371" s="739" t="s">
        <v>1750</v>
      </c>
      <c r="M371" s="725" t="str">
        <f>VLOOKUP(H371,'Slevové skupiny'!$B$4:$D$7,3,0)</f>
        <v>Sleva 0 %</v>
      </c>
    </row>
    <row r="372" spans="1:13" x14ac:dyDescent="0.3">
      <c r="A372" s="51" t="s">
        <v>1899</v>
      </c>
      <c r="B372" s="237" t="s">
        <v>965</v>
      </c>
      <c r="C372" s="295">
        <v>32</v>
      </c>
      <c r="D372" s="16" t="s">
        <v>2</v>
      </c>
      <c r="E372" s="43">
        <v>70</v>
      </c>
      <c r="F372" s="36">
        <v>1</v>
      </c>
      <c r="G372" s="19">
        <v>9.7000000000000003E-2</v>
      </c>
      <c r="H372" s="18" t="s">
        <v>154</v>
      </c>
      <c r="I372" s="18" t="s">
        <v>1765</v>
      </c>
      <c r="J372" s="26">
        <v>543.66999999999996</v>
      </c>
      <c r="K372" s="524">
        <f>J372-(J372*VLOOKUP(H372,'Slevové skupiny'!$B$4:$C$7,2,0))</f>
        <v>543.66999999999996</v>
      </c>
      <c r="L372" s="740"/>
      <c r="M372" s="726"/>
    </row>
    <row r="373" spans="1:13" x14ac:dyDescent="0.3">
      <c r="A373" s="51" t="s">
        <v>1900</v>
      </c>
      <c r="B373" s="237" t="s">
        <v>966</v>
      </c>
      <c r="C373" s="295">
        <v>40</v>
      </c>
      <c r="D373" s="16" t="s">
        <v>2</v>
      </c>
      <c r="E373" s="43">
        <v>60</v>
      </c>
      <c r="F373" s="36">
        <v>1</v>
      </c>
      <c r="G373" s="19">
        <v>0.127</v>
      </c>
      <c r="H373" s="18" t="s">
        <v>154</v>
      </c>
      <c r="I373" s="18" t="s">
        <v>1765</v>
      </c>
      <c r="J373" s="26">
        <v>574.97</v>
      </c>
      <c r="K373" s="524">
        <f>J373-(J373*VLOOKUP(H373,'Slevové skupiny'!$B$4:$C$7,2,0))</f>
        <v>574.97</v>
      </c>
      <c r="L373" s="740"/>
      <c r="M373" s="726"/>
    </row>
    <row r="374" spans="1:13" x14ac:dyDescent="0.3">
      <c r="A374" s="51" t="s">
        <v>967</v>
      </c>
      <c r="B374" s="237" t="s">
        <v>968</v>
      </c>
      <c r="C374" s="295">
        <v>50</v>
      </c>
      <c r="D374" s="16" t="s">
        <v>2</v>
      </c>
      <c r="E374" s="43">
        <v>1</v>
      </c>
      <c r="F374" s="36">
        <v>1</v>
      </c>
      <c r="G374" s="19">
        <v>0.16</v>
      </c>
      <c r="H374" s="18" t="s">
        <v>154</v>
      </c>
      <c r="I374" s="18" t="s">
        <v>1765</v>
      </c>
      <c r="J374" s="26">
        <v>760.84</v>
      </c>
      <c r="K374" s="524">
        <f>J374-(J374*VLOOKUP(H374,'Slevové skupiny'!$B$4:$C$7,2,0))</f>
        <v>760.84</v>
      </c>
      <c r="L374" s="740"/>
      <c r="M374" s="726"/>
    </row>
    <row r="375" spans="1:13" x14ac:dyDescent="0.3">
      <c r="A375" s="51" t="s">
        <v>1901</v>
      </c>
      <c r="B375" s="237" t="s">
        <v>969</v>
      </c>
      <c r="C375" s="295">
        <v>63</v>
      </c>
      <c r="D375" s="16" t="s">
        <v>2</v>
      </c>
      <c r="E375" s="43">
        <v>1</v>
      </c>
      <c r="F375" s="36">
        <v>1</v>
      </c>
      <c r="G375" s="19">
        <v>0.32</v>
      </c>
      <c r="H375" s="18" t="s">
        <v>154</v>
      </c>
      <c r="I375" s="18" t="s">
        <v>1765</v>
      </c>
      <c r="J375" s="26">
        <v>889.18</v>
      </c>
      <c r="K375" s="524">
        <f>J375-(J375*VLOOKUP(H375,'Slevové skupiny'!$B$4:$C$7,2,0))</f>
        <v>889.18</v>
      </c>
      <c r="L375" s="740"/>
      <c r="M375" s="726"/>
    </row>
    <row r="376" spans="1:13" x14ac:dyDescent="0.3">
      <c r="A376" s="51" t="s">
        <v>1902</v>
      </c>
      <c r="B376" s="237" t="s">
        <v>970</v>
      </c>
      <c r="C376" s="295">
        <v>75</v>
      </c>
      <c r="D376" s="16" t="s">
        <v>2</v>
      </c>
      <c r="E376" s="43">
        <v>20</v>
      </c>
      <c r="F376" s="36">
        <v>1</v>
      </c>
      <c r="G376" s="19">
        <v>0.48699999999999999</v>
      </c>
      <c r="H376" s="18" t="s">
        <v>154</v>
      </c>
      <c r="I376" s="18" t="s">
        <v>1765</v>
      </c>
      <c r="J376" s="26">
        <v>1096.6099999999999</v>
      </c>
      <c r="K376" s="524">
        <f>J376-(J376*VLOOKUP(H376,'Slevové skupiny'!$B$4:$C$7,2,0))</f>
        <v>1096.6099999999999</v>
      </c>
      <c r="L376" s="740"/>
      <c r="M376" s="726"/>
    </row>
    <row r="377" spans="1:13" x14ac:dyDescent="0.3">
      <c r="A377" s="51" t="s">
        <v>971</v>
      </c>
      <c r="B377" s="237" t="s">
        <v>972</v>
      </c>
      <c r="C377" s="295">
        <v>90</v>
      </c>
      <c r="D377" s="16" t="s">
        <v>2</v>
      </c>
      <c r="E377" s="43">
        <v>1</v>
      </c>
      <c r="F377" s="36">
        <v>1</v>
      </c>
      <c r="G377" s="19">
        <v>0.51</v>
      </c>
      <c r="H377" s="18" t="s">
        <v>154</v>
      </c>
      <c r="I377" s="18" t="s">
        <v>1765</v>
      </c>
      <c r="J377" s="26">
        <v>1412.48</v>
      </c>
      <c r="K377" s="524">
        <f>J377-(J377*VLOOKUP(H377,'Slevové skupiny'!$B$4:$C$7,2,0))</f>
        <v>1412.48</v>
      </c>
      <c r="L377" s="740"/>
      <c r="M377" s="726"/>
    </row>
    <row r="378" spans="1:13" x14ac:dyDescent="0.3">
      <c r="A378" s="51" t="s">
        <v>973</v>
      </c>
      <c r="B378" s="237" t="s">
        <v>974</v>
      </c>
      <c r="C378" s="295">
        <v>110</v>
      </c>
      <c r="D378" s="16" t="s">
        <v>2</v>
      </c>
      <c r="E378" s="43">
        <v>1</v>
      </c>
      <c r="F378" s="36">
        <v>1</v>
      </c>
      <c r="G378" s="19">
        <v>0.8</v>
      </c>
      <c r="H378" s="18" t="s">
        <v>154</v>
      </c>
      <c r="I378" s="18" t="s">
        <v>1765</v>
      </c>
      <c r="J378" s="26">
        <v>1960.73</v>
      </c>
      <c r="K378" s="524">
        <f>J378-(J378*VLOOKUP(H378,'Slevové skupiny'!$B$4:$C$7,2,0))</f>
        <v>1960.73</v>
      </c>
      <c r="L378" s="740"/>
      <c r="M378" s="726"/>
    </row>
    <row r="379" spans="1:13" ht="15" thickBot="1" x14ac:dyDescent="0.35">
      <c r="A379" s="196" t="s">
        <v>1903</v>
      </c>
      <c r="B379" s="242" t="s">
        <v>975</v>
      </c>
      <c r="C379" s="294">
        <v>125</v>
      </c>
      <c r="D379" s="20" t="s">
        <v>2</v>
      </c>
      <c r="E379" s="44">
        <v>3</v>
      </c>
      <c r="F379" s="39">
        <v>1</v>
      </c>
      <c r="G379" s="22">
        <v>0.95</v>
      </c>
      <c r="H379" s="23" t="s">
        <v>154</v>
      </c>
      <c r="I379" s="23" t="s">
        <v>1765</v>
      </c>
      <c r="J379" s="274">
        <v>3726.91</v>
      </c>
      <c r="K379" s="525">
        <f>J379-(J379*VLOOKUP(H379,'Slevové skupiny'!$B$4:$C$7,2,0))</f>
        <v>3726.91</v>
      </c>
      <c r="L379" s="741"/>
      <c r="M379" s="727"/>
    </row>
    <row r="380" spans="1:13" ht="15" customHeight="1" x14ac:dyDescent="0.3">
      <c r="A380" s="191" t="s">
        <v>976</v>
      </c>
      <c r="B380" s="249" t="s">
        <v>977</v>
      </c>
      <c r="C380" s="289">
        <v>20</v>
      </c>
      <c r="D380" s="115" t="s">
        <v>2</v>
      </c>
      <c r="E380" s="126">
        <v>20</v>
      </c>
      <c r="F380" s="127">
        <v>1</v>
      </c>
      <c r="G380" s="124">
        <v>0.126</v>
      </c>
      <c r="H380" s="116" t="s">
        <v>154</v>
      </c>
      <c r="I380" s="116" t="s">
        <v>1766</v>
      </c>
      <c r="J380" s="117">
        <v>787.09</v>
      </c>
      <c r="K380" s="526">
        <f>J380-(J380*VLOOKUP(H380,'Slevové skupiny'!$B$4:$C$7,2,0))</f>
        <v>787.09</v>
      </c>
      <c r="L380" s="769"/>
      <c r="M380" s="725" t="str">
        <f>VLOOKUP(H380,'Slevové skupiny'!$B$4:$D$7,3,0)</f>
        <v>Sleva 0 %</v>
      </c>
    </row>
    <row r="381" spans="1:13" ht="15" thickBot="1" x14ac:dyDescent="0.35">
      <c r="A381" s="134" t="s">
        <v>978</v>
      </c>
      <c r="B381" s="250" t="s">
        <v>979</v>
      </c>
      <c r="C381" s="292">
        <v>20</v>
      </c>
      <c r="D381" s="125" t="s">
        <v>2</v>
      </c>
      <c r="E381" s="135">
        <v>1</v>
      </c>
      <c r="F381" s="136">
        <v>1</v>
      </c>
      <c r="G381" s="121">
        <v>0.123</v>
      </c>
      <c r="H381" s="122" t="s">
        <v>154</v>
      </c>
      <c r="I381" s="122" t="s">
        <v>1766</v>
      </c>
      <c r="J381" s="123">
        <v>787.09</v>
      </c>
      <c r="K381" s="528">
        <f>J381-(J381*VLOOKUP(H381,'Slevové skupiny'!$B$4:$C$7,2,0))</f>
        <v>787.09</v>
      </c>
      <c r="L381" s="770"/>
      <c r="M381" s="726"/>
    </row>
    <row r="382" spans="1:13" ht="15" thickBot="1" x14ac:dyDescent="0.35">
      <c r="A382" s="202" t="s">
        <v>980</v>
      </c>
      <c r="B382" s="251" t="s">
        <v>981</v>
      </c>
      <c r="C382" s="296" t="s">
        <v>982</v>
      </c>
      <c r="D382" s="46" t="s">
        <v>2</v>
      </c>
      <c r="E382" s="47">
        <v>100</v>
      </c>
      <c r="F382" s="48">
        <v>10</v>
      </c>
      <c r="G382" s="49">
        <v>9.0999999999999998E-2</v>
      </c>
      <c r="H382" s="49" t="s">
        <v>154</v>
      </c>
      <c r="I382" s="50" t="s">
        <v>1766</v>
      </c>
      <c r="J382" s="269">
        <v>204.51</v>
      </c>
      <c r="K382" s="529">
        <f>J382-(J382*VLOOKUP(H382,'Slevové skupiny'!$B$4:$C$7,2,0))</f>
        <v>204.51</v>
      </c>
      <c r="L382" s="340"/>
      <c r="M382" s="727"/>
    </row>
    <row r="383" spans="1:13" ht="15" customHeight="1" x14ac:dyDescent="0.3">
      <c r="A383" s="191" t="s">
        <v>983</v>
      </c>
      <c r="B383" s="233" t="s">
        <v>984</v>
      </c>
      <c r="C383" s="289">
        <v>16</v>
      </c>
      <c r="D383" s="115" t="s">
        <v>2</v>
      </c>
      <c r="E383" s="126">
        <v>40</v>
      </c>
      <c r="F383" s="127">
        <v>10</v>
      </c>
      <c r="G383" s="124">
        <v>0.12</v>
      </c>
      <c r="H383" s="116" t="s">
        <v>154</v>
      </c>
      <c r="I383" s="116" t="s">
        <v>1765</v>
      </c>
      <c r="J383" s="117">
        <v>290.72000000000003</v>
      </c>
      <c r="K383" s="526">
        <f>J383-(J383*VLOOKUP(H383,'Slevové skupiny'!$B$4:$C$7,2,0))</f>
        <v>290.72000000000003</v>
      </c>
      <c r="L383" s="739" t="s">
        <v>1751</v>
      </c>
      <c r="M383" s="725" t="str">
        <f>VLOOKUP(H383,'Slevové skupiny'!$B$4:$D$7,3,0)</f>
        <v>Sleva 0 %</v>
      </c>
    </row>
    <row r="384" spans="1:13" x14ac:dyDescent="0.3">
      <c r="A384" s="137" t="s">
        <v>985</v>
      </c>
      <c r="B384" s="234" t="s">
        <v>986</v>
      </c>
      <c r="C384" s="290">
        <v>20</v>
      </c>
      <c r="D384" s="104" t="s">
        <v>2</v>
      </c>
      <c r="E384" s="128">
        <v>40</v>
      </c>
      <c r="F384" s="129">
        <v>10</v>
      </c>
      <c r="G384" s="104">
        <v>0.12</v>
      </c>
      <c r="H384" s="107" t="s">
        <v>154</v>
      </c>
      <c r="I384" s="107" t="s">
        <v>1766</v>
      </c>
      <c r="J384" s="108">
        <v>287.95999999999998</v>
      </c>
      <c r="K384" s="527">
        <f>J384-(J384*VLOOKUP(H384,'Slevové skupiny'!$B$4:$C$7,2,0))</f>
        <v>287.95999999999998</v>
      </c>
      <c r="L384" s="740"/>
      <c r="M384" s="726"/>
    </row>
    <row r="385" spans="1:13" x14ac:dyDescent="0.3">
      <c r="A385" s="137" t="s">
        <v>987</v>
      </c>
      <c r="B385" s="234" t="s">
        <v>988</v>
      </c>
      <c r="C385" s="290">
        <v>25</v>
      </c>
      <c r="D385" s="104" t="s">
        <v>2</v>
      </c>
      <c r="E385" s="128">
        <v>60</v>
      </c>
      <c r="F385" s="129">
        <v>10</v>
      </c>
      <c r="G385" s="106">
        <v>0.22600000000000001</v>
      </c>
      <c r="H385" s="107" t="s">
        <v>154</v>
      </c>
      <c r="I385" s="107" t="s">
        <v>1766</v>
      </c>
      <c r="J385" s="108">
        <v>385.91</v>
      </c>
      <c r="K385" s="527">
        <f>J385-(J385*VLOOKUP(H385,'Slevové skupiny'!$B$4:$C$7,2,0))</f>
        <v>385.91</v>
      </c>
      <c r="L385" s="740"/>
      <c r="M385" s="726"/>
    </row>
    <row r="386" spans="1:13" x14ac:dyDescent="0.3">
      <c r="A386" s="137" t="s">
        <v>989</v>
      </c>
      <c r="B386" s="234" t="s">
        <v>990</v>
      </c>
      <c r="C386" s="290">
        <v>20</v>
      </c>
      <c r="D386" s="104" t="s">
        <v>2</v>
      </c>
      <c r="E386" s="128">
        <v>40</v>
      </c>
      <c r="F386" s="129">
        <v>10</v>
      </c>
      <c r="G386" s="104">
        <v>0.12</v>
      </c>
      <c r="H386" s="107" t="s">
        <v>154</v>
      </c>
      <c r="I386" s="107" t="s">
        <v>1766</v>
      </c>
      <c r="J386" s="108">
        <v>287.95999999999998</v>
      </c>
      <c r="K386" s="527">
        <f>J386-(J386*VLOOKUP(H386,'Slevové skupiny'!$B$4:$C$7,2,0))</f>
        <v>287.95999999999998</v>
      </c>
      <c r="L386" s="740"/>
      <c r="M386" s="726"/>
    </row>
    <row r="387" spans="1:13" x14ac:dyDescent="0.3">
      <c r="A387" s="137" t="s">
        <v>991</v>
      </c>
      <c r="B387" s="234" t="s">
        <v>992</v>
      </c>
      <c r="C387" s="290">
        <v>25</v>
      </c>
      <c r="D387" s="104" t="s">
        <v>2</v>
      </c>
      <c r="E387" s="128">
        <v>40</v>
      </c>
      <c r="F387" s="129">
        <v>4</v>
      </c>
      <c r="G387" s="106">
        <v>0.21</v>
      </c>
      <c r="H387" s="107" t="s">
        <v>154</v>
      </c>
      <c r="I387" s="107" t="s">
        <v>1766</v>
      </c>
      <c r="J387" s="108">
        <v>385.91</v>
      </c>
      <c r="K387" s="527">
        <f>J387-(J387*VLOOKUP(H387,'Slevové skupiny'!$B$4:$C$7,2,0))</f>
        <v>385.91</v>
      </c>
      <c r="L387" s="740"/>
      <c r="M387" s="726"/>
    </row>
    <row r="388" spans="1:13" x14ac:dyDescent="0.3">
      <c r="A388" s="137" t="s">
        <v>993</v>
      </c>
      <c r="B388" s="234" t="s">
        <v>994</v>
      </c>
      <c r="C388" s="290">
        <v>32</v>
      </c>
      <c r="D388" s="104" t="s">
        <v>2</v>
      </c>
      <c r="E388" s="128">
        <v>20</v>
      </c>
      <c r="F388" s="129">
        <v>2</v>
      </c>
      <c r="G388" s="106">
        <v>0.36</v>
      </c>
      <c r="H388" s="107" t="s">
        <v>154</v>
      </c>
      <c r="I388" s="107" t="s">
        <v>1766</v>
      </c>
      <c r="J388" s="108">
        <v>548.54999999999995</v>
      </c>
      <c r="K388" s="527">
        <f>J388-(J388*VLOOKUP(H388,'Slevové skupiny'!$B$4:$C$7,2,0))</f>
        <v>548.54999999999995</v>
      </c>
      <c r="L388" s="740"/>
      <c r="M388" s="726"/>
    </row>
    <row r="389" spans="1:13" x14ac:dyDescent="0.3">
      <c r="A389" s="137" t="s">
        <v>995</v>
      </c>
      <c r="B389" s="234" t="s">
        <v>996</v>
      </c>
      <c r="C389" s="290">
        <v>40</v>
      </c>
      <c r="D389" s="104" t="s">
        <v>2</v>
      </c>
      <c r="E389" s="128">
        <v>15</v>
      </c>
      <c r="F389" s="129">
        <v>1</v>
      </c>
      <c r="G389" s="106">
        <v>0.36</v>
      </c>
      <c r="H389" s="107" t="s">
        <v>154</v>
      </c>
      <c r="I389" s="107" t="s">
        <v>1766</v>
      </c>
      <c r="J389" s="108">
        <v>833.64</v>
      </c>
      <c r="K389" s="527">
        <f>J389-(J389*VLOOKUP(H389,'Slevové skupiny'!$B$4:$C$7,2,0))</f>
        <v>833.64</v>
      </c>
      <c r="L389" s="740"/>
      <c r="M389" s="726"/>
    </row>
    <row r="390" spans="1:13" x14ac:dyDescent="0.3">
      <c r="A390" s="137" t="s">
        <v>997</v>
      </c>
      <c r="B390" s="234" t="s">
        <v>998</v>
      </c>
      <c r="C390" s="290">
        <v>50</v>
      </c>
      <c r="D390" s="104" t="s">
        <v>2</v>
      </c>
      <c r="E390" s="128">
        <v>9</v>
      </c>
      <c r="F390" s="129">
        <v>1</v>
      </c>
      <c r="G390" s="106">
        <v>0.65</v>
      </c>
      <c r="H390" s="107" t="s">
        <v>154</v>
      </c>
      <c r="I390" s="107" t="s">
        <v>1766</v>
      </c>
      <c r="J390" s="108">
        <v>1307.8499999999999</v>
      </c>
      <c r="K390" s="527">
        <f>J390-(J390*VLOOKUP(H390,'Slevové skupiny'!$B$4:$C$7,2,0))</f>
        <v>1307.8499999999999</v>
      </c>
      <c r="L390" s="740"/>
      <c r="M390" s="726"/>
    </row>
    <row r="391" spans="1:13" x14ac:dyDescent="0.3">
      <c r="A391" s="137" t="s">
        <v>1953</v>
      </c>
      <c r="B391" s="234" t="s">
        <v>999</v>
      </c>
      <c r="C391" s="290">
        <v>63</v>
      </c>
      <c r="D391" s="104" t="s">
        <v>2</v>
      </c>
      <c r="E391" s="128">
        <v>6</v>
      </c>
      <c r="F391" s="129">
        <v>1</v>
      </c>
      <c r="G391" s="106">
        <v>1.1200000000000001</v>
      </c>
      <c r="H391" s="107" t="s">
        <v>154</v>
      </c>
      <c r="I391" s="107" t="s">
        <v>1766</v>
      </c>
      <c r="J391" s="108">
        <v>1809.56</v>
      </c>
      <c r="K391" s="527">
        <f>J391-(J391*VLOOKUP(H391,'Slevové skupiny'!$B$4:$C$7,2,0))</f>
        <v>1809.56</v>
      </c>
      <c r="L391" s="740"/>
      <c r="M391" s="726"/>
    </row>
    <row r="392" spans="1:13" ht="15" thickBot="1" x14ac:dyDescent="0.35">
      <c r="A392" s="134" t="s">
        <v>1000</v>
      </c>
      <c r="B392" s="239" t="s">
        <v>1001</v>
      </c>
      <c r="C392" s="292">
        <v>75</v>
      </c>
      <c r="D392" s="125" t="s">
        <v>2</v>
      </c>
      <c r="E392" s="135">
        <v>4</v>
      </c>
      <c r="F392" s="136">
        <v>1</v>
      </c>
      <c r="G392" s="121">
        <v>1.83</v>
      </c>
      <c r="H392" s="122" t="s">
        <v>154</v>
      </c>
      <c r="I392" s="122" t="s">
        <v>1765</v>
      </c>
      <c r="J392" s="123">
        <v>2963.6</v>
      </c>
      <c r="K392" s="528">
        <f>J392-(J392*VLOOKUP(H392,'Slevové skupiny'!$B$4:$C$7,2,0))</f>
        <v>2963.6</v>
      </c>
      <c r="L392" s="740"/>
      <c r="M392" s="726"/>
    </row>
    <row r="393" spans="1:13" x14ac:dyDescent="0.3">
      <c r="A393" s="193" t="s">
        <v>1002</v>
      </c>
      <c r="B393" s="236" t="s">
        <v>1003</v>
      </c>
      <c r="C393" s="293">
        <v>20</v>
      </c>
      <c r="D393" s="12" t="s">
        <v>2</v>
      </c>
      <c r="E393" s="42">
        <v>60</v>
      </c>
      <c r="F393" s="33">
        <v>10</v>
      </c>
      <c r="G393" s="14">
        <v>0.14000000000000001</v>
      </c>
      <c r="H393" s="15" t="s">
        <v>154</v>
      </c>
      <c r="I393" s="15" t="s">
        <v>1766</v>
      </c>
      <c r="J393" s="275">
        <v>410.13</v>
      </c>
      <c r="K393" s="523">
        <f>J393-(J393*VLOOKUP(H393,'Slevové skupiny'!$B$4:$C$7,2,0))</f>
        <v>410.13</v>
      </c>
      <c r="L393" s="740"/>
      <c r="M393" s="726"/>
    </row>
    <row r="394" spans="1:13" x14ac:dyDescent="0.3">
      <c r="A394" s="51" t="s">
        <v>1004</v>
      </c>
      <c r="B394" s="237" t="s">
        <v>1005</v>
      </c>
      <c r="C394" s="295">
        <v>25</v>
      </c>
      <c r="D394" s="16" t="s">
        <v>2</v>
      </c>
      <c r="E394" s="43">
        <v>60</v>
      </c>
      <c r="F394" s="36">
        <v>10</v>
      </c>
      <c r="G394" s="16">
        <v>0.14000000000000001</v>
      </c>
      <c r="H394" s="18" t="s">
        <v>154</v>
      </c>
      <c r="I394" s="18" t="s">
        <v>1766</v>
      </c>
      <c r="J394" s="26">
        <v>501.43</v>
      </c>
      <c r="K394" s="524">
        <f>J394-(J394*VLOOKUP(H394,'Slevové skupiny'!$B$4:$C$7,2,0))</f>
        <v>501.43</v>
      </c>
      <c r="L394" s="740"/>
      <c r="M394" s="726"/>
    </row>
    <row r="395" spans="1:13" x14ac:dyDescent="0.3">
      <c r="A395" s="51" t="s">
        <v>1006</v>
      </c>
      <c r="B395" s="237" t="s">
        <v>1007</v>
      </c>
      <c r="C395" s="295">
        <v>32</v>
      </c>
      <c r="D395" s="16" t="s">
        <v>2</v>
      </c>
      <c r="E395" s="43">
        <v>30</v>
      </c>
      <c r="F395" s="36">
        <v>2</v>
      </c>
      <c r="G395" s="19">
        <v>0.24</v>
      </c>
      <c r="H395" s="18" t="s">
        <v>154</v>
      </c>
      <c r="I395" s="18" t="s">
        <v>1766</v>
      </c>
      <c r="J395" s="26">
        <v>672.16</v>
      </c>
      <c r="K395" s="524">
        <f>J395-(J395*VLOOKUP(H395,'Slevové skupiny'!$B$4:$C$7,2,0))</f>
        <v>672.16</v>
      </c>
      <c r="L395" s="740"/>
      <c r="M395" s="726"/>
    </row>
    <row r="396" spans="1:13" x14ac:dyDescent="0.3">
      <c r="A396" s="51" t="s">
        <v>1008</v>
      </c>
      <c r="B396" s="237" t="s">
        <v>1009</v>
      </c>
      <c r="C396" s="295">
        <v>40</v>
      </c>
      <c r="D396" s="16" t="s">
        <v>2</v>
      </c>
      <c r="E396" s="43">
        <v>20</v>
      </c>
      <c r="F396" s="36">
        <v>2</v>
      </c>
      <c r="G396" s="19">
        <v>0.38</v>
      </c>
      <c r="H396" s="18" t="s">
        <v>154</v>
      </c>
      <c r="I396" s="18" t="s">
        <v>1766</v>
      </c>
      <c r="J396" s="26">
        <v>951.28</v>
      </c>
      <c r="K396" s="524">
        <f>J396-(J396*VLOOKUP(H396,'Slevové skupiny'!$B$4:$C$7,2,0))</f>
        <v>951.28</v>
      </c>
      <c r="L396" s="740"/>
      <c r="M396" s="726"/>
    </row>
    <row r="397" spans="1:13" x14ac:dyDescent="0.3">
      <c r="A397" s="51" t="s">
        <v>1010</v>
      </c>
      <c r="B397" s="237" t="s">
        <v>1011</v>
      </c>
      <c r="C397" s="295">
        <v>50</v>
      </c>
      <c r="D397" s="16" t="s">
        <v>2</v>
      </c>
      <c r="E397" s="43">
        <v>14</v>
      </c>
      <c r="F397" s="36">
        <v>1</v>
      </c>
      <c r="G397" s="19">
        <v>0.66</v>
      </c>
      <c r="H397" s="18" t="s">
        <v>154</v>
      </c>
      <c r="I397" s="18" t="s">
        <v>1766</v>
      </c>
      <c r="J397" s="26">
        <v>1417.81</v>
      </c>
      <c r="K397" s="524">
        <f>J397-(J397*VLOOKUP(H397,'Slevové skupiny'!$B$4:$C$7,2,0))</f>
        <v>1417.81</v>
      </c>
      <c r="L397" s="740"/>
      <c r="M397" s="726"/>
    </row>
    <row r="398" spans="1:13" x14ac:dyDescent="0.3">
      <c r="A398" s="51" t="s">
        <v>1012</v>
      </c>
      <c r="B398" s="237" t="s">
        <v>1013</v>
      </c>
      <c r="C398" s="295">
        <v>63</v>
      </c>
      <c r="D398" s="16" t="s">
        <v>2</v>
      </c>
      <c r="E398" s="43">
        <v>6</v>
      </c>
      <c r="F398" s="36">
        <v>1</v>
      </c>
      <c r="G398" s="19">
        <v>1.1399999999999999</v>
      </c>
      <c r="H398" s="18" t="s">
        <v>154</v>
      </c>
      <c r="I398" s="18" t="s">
        <v>1766</v>
      </c>
      <c r="J398" s="26">
        <v>1987.98</v>
      </c>
      <c r="K398" s="524">
        <f>J398-(J398*VLOOKUP(H398,'Slevové skupiny'!$B$4:$C$7,2,0))</f>
        <v>1987.98</v>
      </c>
      <c r="L398" s="740"/>
      <c r="M398" s="726"/>
    </row>
    <row r="399" spans="1:13" ht="15" thickBot="1" x14ac:dyDescent="0.35">
      <c r="A399" s="45" t="s">
        <v>1014</v>
      </c>
      <c r="B399" s="238" t="s">
        <v>1015</v>
      </c>
      <c r="C399" s="294">
        <v>75</v>
      </c>
      <c r="D399" s="20" t="s">
        <v>2</v>
      </c>
      <c r="E399" s="44">
        <v>4</v>
      </c>
      <c r="F399" s="39">
        <v>1</v>
      </c>
      <c r="G399" s="22">
        <v>1.85</v>
      </c>
      <c r="H399" s="23" t="s">
        <v>154</v>
      </c>
      <c r="I399" s="23" t="s">
        <v>1766</v>
      </c>
      <c r="J399" s="274">
        <v>3034.53</v>
      </c>
      <c r="K399" s="525">
        <f>J399-(J399*VLOOKUP(H399,'Slevové skupiny'!$B$4:$C$7,2,0))</f>
        <v>3034.53</v>
      </c>
      <c r="L399" s="740"/>
      <c r="M399" s="726"/>
    </row>
    <row r="400" spans="1:13" x14ac:dyDescent="0.3">
      <c r="A400" s="191" t="s">
        <v>1016</v>
      </c>
      <c r="B400" s="233" t="s">
        <v>1017</v>
      </c>
      <c r="C400" s="289">
        <v>20</v>
      </c>
      <c r="D400" s="115" t="s">
        <v>2</v>
      </c>
      <c r="E400" s="126">
        <v>40</v>
      </c>
      <c r="F400" s="127">
        <v>2</v>
      </c>
      <c r="G400" s="124">
        <v>0.14000000000000001</v>
      </c>
      <c r="H400" s="116" t="s">
        <v>154</v>
      </c>
      <c r="I400" s="116" t="s">
        <v>1766</v>
      </c>
      <c r="J400" s="117">
        <v>297.93</v>
      </c>
      <c r="K400" s="526">
        <f>J400-(J400*VLOOKUP(H400,'Slevové skupiny'!$B$4:$C$7,2,0))</f>
        <v>297.93</v>
      </c>
      <c r="L400" s="740"/>
      <c r="M400" s="726"/>
    </row>
    <row r="401" spans="1:13" ht="15" thickBot="1" x14ac:dyDescent="0.35">
      <c r="A401" s="134" t="s">
        <v>1018</v>
      </c>
      <c r="B401" s="239" t="s">
        <v>1019</v>
      </c>
      <c r="C401" s="292">
        <v>25</v>
      </c>
      <c r="D401" s="125" t="s">
        <v>2</v>
      </c>
      <c r="E401" s="135">
        <v>30</v>
      </c>
      <c r="F401" s="136">
        <v>2</v>
      </c>
      <c r="G401" s="121">
        <v>0.15</v>
      </c>
      <c r="H401" s="122" t="s">
        <v>154</v>
      </c>
      <c r="I401" s="122" t="s">
        <v>1766</v>
      </c>
      <c r="J401" s="123">
        <v>395.63</v>
      </c>
      <c r="K401" s="528">
        <f>J401-(J401*VLOOKUP(H401,'Slevové skupiny'!$B$4:$C$7,2,0))</f>
        <v>395.63</v>
      </c>
      <c r="L401" s="740"/>
      <c r="M401" s="726"/>
    </row>
    <row r="402" spans="1:13" x14ac:dyDescent="0.3">
      <c r="A402" s="193" t="s">
        <v>1020</v>
      </c>
      <c r="B402" s="236" t="s">
        <v>1021</v>
      </c>
      <c r="C402" s="293" t="s">
        <v>558</v>
      </c>
      <c r="D402" s="12" t="s">
        <v>2</v>
      </c>
      <c r="E402" s="42">
        <v>30</v>
      </c>
      <c r="F402" s="33">
        <v>5</v>
      </c>
      <c r="G402" s="14">
        <v>0.154</v>
      </c>
      <c r="H402" s="15" t="s">
        <v>154</v>
      </c>
      <c r="I402" s="15" t="s">
        <v>1765</v>
      </c>
      <c r="J402" s="275">
        <v>310.20999999999998</v>
      </c>
      <c r="K402" s="523">
        <f>J402-(J402*VLOOKUP(H402,'Slevové skupiny'!$B$4:$C$7,2,0))</f>
        <v>310.20999999999998</v>
      </c>
      <c r="L402" s="740"/>
      <c r="M402" s="726"/>
    </row>
    <row r="403" spans="1:13" x14ac:dyDescent="0.3">
      <c r="A403" s="51" t="s">
        <v>1022</v>
      </c>
      <c r="B403" s="237" t="s">
        <v>1023</v>
      </c>
      <c r="C403" s="295" t="s">
        <v>564</v>
      </c>
      <c r="D403" s="16" t="s">
        <v>2</v>
      </c>
      <c r="E403" s="43">
        <v>30</v>
      </c>
      <c r="F403" s="36">
        <v>5</v>
      </c>
      <c r="G403" s="19">
        <v>0.19800000000000001</v>
      </c>
      <c r="H403" s="18" t="s">
        <v>154</v>
      </c>
      <c r="I403" s="18" t="s">
        <v>1765</v>
      </c>
      <c r="J403" s="26">
        <v>327.38</v>
      </c>
      <c r="K403" s="524">
        <f>J403-(J403*VLOOKUP(H403,'Slevové skupiny'!$B$4:$C$7,2,0))</f>
        <v>327.38</v>
      </c>
      <c r="L403" s="740"/>
      <c r="M403" s="726"/>
    </row>
    <row r="404" spans="1:13" x14ac:dyDescent="0.3">
      <c r="A404" s="51" t="s">
        <v>1024</v>
      </c>
      <c r="B404" s="237" t="s">
        <v>1025</v>
      </c>
      <c r="C404" s="295" t="s">
        <v>558</v>
      </c>
      <c r="D404" s="16" t="s">
        <v>2</v>
      </c>
      <c r="E404" s="43">
        <v>30</v>
      </c>
      <c r="F404" s="36">
        <v>5</v>
      </c>
      <c r="G404" s="19">
        <v>0.16</v>
      </c>
      <c r="H404" s="18" t="s">
        <v>154</v>
      </c>
      <c r="I404" s="18" t="s">
        <v>1765</v>
      </c>
      <c r="J404" s="26">
        <v>310.20999999999998</v>
      </c>
      <c r="K404" s="524">
        <f>J404-(J404*VLOOKUP(H404,'Slevové skupiny'!$B$4:$C$7,2,0))</f>
        <v>310.20999999999998</v>
      </c>
      <c r="L404" s="740"/>
      <c r="M404" s="726"/>
    </row>
    <row r="405" spans="1:13" ht="15" thickBot="1" x14ac:dyDescent="0.35">
      <c r="A405" s="45" t="s">
        <v>1026</v>
      </c>
      <c r="B405" s="238" t="s">
        <v>1027</v>
      </c>
      <c r="C405" s="294" t="s">
        <v>564</v>
      </c>
      <c r="D405" s="20" t="s">
        <v>2</v>
      </c>
      <c r="E405" s="44">
        <v>30</v>
      </c>
      <c r="F405" s="39">
        <v>5</v>
      </c>
      <c r="G405" s="22">
        <v>0.19800000000000001</v>
      </c>
      <c r="H405" s="23" t="s">
        <v>154</v>
      </c>
      <c r="I405" s="23" t="s">
        <v>1765</v>
      </c>
      <c r="J405" s="274">
        <v>327.38</v>
      </c>
      <c r="K405" s="525">
        <f>J405-(J405*VLOOKUP(H405,'Slevové skupiny'!$B$4:$C$7,2,0))</f>
        <v>327.38</v>
      </c>
      <c r="L405" s="741"/>
      <c r="M405" s="727"/>
    </row>
    <row r="406" spans="1:13" ht="15" customHeight="1" x14ac:dyDescent="0.3">
      <c r="A406" s="191" t="s">
        <v>1028</v>
      </c>
      <c r="B406" s="233" t="s">
        <v>1029</v>
      </c>
      <c r="C406" s="289">
        <v>20</v>
      </c>
      <c r="D406" s="115" t="s">
        <v>2</v>
      </c>
      <c r="E406" s="126">
        <v>50</v>
      </c>
      <c r="F406" s="127">
        <v>10</v>
      </c>
      <c r="G406" s="124">
        <v>0.17</v>
      </c>
      <c r="H406" s="116" t="s">
        <v>154</v>
      </c>
      <c r="I406" s="116" t="s">
        <v>1766</v>
      </c>
      <c r="J406" s="117">
        <v>336.81</v>
      </c>
      <c r="K406" s="526">
        <f>J406-(J406*VLOOKUP(H406,'Slevové skupiny'!$B$4:$C$7,2,0))</f>
        <v>336.81</v>
      </c>
      <c r="L406" s="739" t="s">
        <v>1752</v>
      </c>
      <c r="M406" s="725" t="str">
        <f>VLOOKUP(H406,'Slevové skupiny'!$B$4:$D$7,3,0)</f>
        <v>Sleva 0 %</v>
      </c>
    </row>
    <row r="407" spans="1:13" ht="15" thickBot="1" x14ac:dyDescent="0.35">
      <c r="A407" s="197" t="s">
        <v>1030</v>
      </c>
      <c r="B407" s="243" t="s">
        <v>1031</v>
      </c>
      <c r="C407" s="292">
        <v>25</v>
      </c>
      <c r="D407" s="125" t="s">
        <v>2</v>
      </c>
      <c r="E407" s="135">
        <v>40</v>
      </c>
      <c r="F407" s="136">
        <v>10</v>
      </c>
      <c r="G407" s="121">
        <v>0.24</v>
      </c>
      <c r="H407" s="122" t="s">
        <v>154</v>
      </c>
      <c r="I407" s="122" t="s">
        <v>1766</v>
      </c>
      <c r="J407" s="123">
        <v>472.04</v>
      </c>
      <c r="K407" s="528">
        <f>J407-(J407*VLOOKUP(H407,'Slevové skupiny'!$B$4:$C$7,2,0))</f>
        <v>472.04</v>
      </c>
      <c r="L407" s="740"/>
      <c r="M407" s="726"/>
    </row>
    <row r="408" spans="1:13" x14ac:dyDescent="0.3">
      <c r="A408" s="193" t="s">
        <v>1032</v>
      </c>
      <c r="B408" s="236" t="s">
        <v>1033</v>
      </c>
      <c r="C408" s="293">
        <v>20</v>
      </c>
      <c r="D408" s="12" t="s">
        <v>2</v>
      </c>
      <c r="E408" s="42">
        <v>60</v>
      </c>
      <c r="F408" s="33">
        <v>10</v>
      </c>
      <c r="G408" s="14">
        <v>0.15</v>
      </c>
      <c r="H408" s="15" t="s">
        <v>154</v>
      </c>
      <c r="I408" s="15" t="s">
        <v>1766</v>
      </c>
      <c r="J408" s="275">
        <v>322.48</v>
      </c>
      <c r="K408" s="523">
        <f>J408-(J408*VLOOKUP(H408,'Slevové skupiny'!$B$4:$C$7,2,0))</f>
        <v>322.48</v>
      </c>
      <c r="L408" s="740"/>
      <c r="M408" s="726"/>
    </row>
    <row r="409" spans="1:13" x14ac:dyDescent="0.3">
      <c r="A409" s="51" t="s">
        <v>1034</v>
      </c>
      <c r="B409" s="237" t="s">
        <v>1035</v>
      </c>
      <c r="C409" s="295">
        <v>25</v>
      </c>
      <c r="D409" s="16" t="s">
        <v>2</v>
      </c>
      <c r="E409" s="43">
        <v>40</v>
      </c>
      <c r="F409" s="36">
        <v>10</v>
      </c>
      <c r="G409" s="16">
        <v>0.21</v>
      </c>
      <c r="H409" s="18" t="s">
        <v>154</v>
      </c>
      <c r="I409" s="18" t="s">
        <v>1766</v>
      </c>
      <c r="J409" s="26">
        <v>452.85</v>
      </c>
      <c r="K409" s="524">
        <f>J409-(J409*VLOOKUP(H409,'Slevové skupiny'!$B$4:$C$7,2,0))</f>
        <v>452.85</v>
      </c>
      <c r="L409" s="740"/>
      <c r="M409" s="726"/>
    </row>
    <row r="410" spans="1:13" x14ac:dyDescent="0.3">
      <c r="A410" s="51" t="s">
        <v>1036</v>
      </c>
      <c r="B410" s="237" t="s">
        <v>1037</v>
      </c>
      <c r="C410" s="295">
        <v>32</v>
      </c>
      <c r="D410" s="16" t="s">
        <v>2</v>
      </c>
      <c r="E410" s="43">
        <v>30</v>
      </c>
      <c r="F410" s="36">
        <v>5</v>
      </c>
      <c r="G410" s="19">
        <v>0.32</v>
      </c>
      <c r="H410" s="18" t="s">
        <v>154</v>
      </c>
      <c r="I410" s="18" t="s">
        <v>1766</v>
      </c>
      <c r="J410" s="26">
        <v>691.35</v>
      </c>
      <c r="K410" s="524">
        <f>J410-(J410*VLOOKUP(H410,'Slevové skupiny'!$B$4:$C$7,2,0))</f>
        <v>691.35</v>
      </c>
      <c r="L410" s="740"/>
      <c r="M410" s="726"/>
    </row>
    <row r="411" spans="1:13" x14ac:dyDescent="0.3">
      <c r="A411" s="51" t="s">
        <v>1773</v>
      </c>
      <c r="B411" s="237" t="s">
        <v>1038</v>
      </c>
      <c r="C411" s="295">
        <v>40</v>
      </c>
      <c r="D411" s="16" t="s">
        <v>2</v>
      </c>
      <c r="E411" s="43">
        <v>20</v>
      </c>
      <c r="F411" s="36">
        <v>2</v>
      </c>
      <c r="G411" s="19">
        <v>0.4</v>
      </c>
      <c r="H411" s="18" t="s">
        <v>154</v>
      </c>
      <c r="I411" s="18" t="s">
        <v>1766</v>
      </c>
      <c r="J411" s="26">
        <v>954.59</v>
      </c>
      <c r="K411" s="524">
        <f>J411-(J411*VLOOKUP(H411,'Slevové skupiny'!$B$4:$C$7,2,0))</f>
        <v>954.59</v>
      </c>
      <c r="L411" s="740"/>
      <c r="M411" s="726"/>
    </row>
    <row r="412" spans="1:13" x14ac:dyDescent="0.3">
      <c r="A412" s="51" t="s">
        <v>1796</v>
      </c>
      <c r="B412" s="237" t="s">
        <v>1039</v>
      </c>
      <c r="C412" s="295">
        <v>50</v>
      </c>
      <c r="D412" s="16" t="s">
        <v>2</v>
      </c>
      <c r="E412" s="43">
        <v>10</v>
      </c>
      <c r="F412" s="36">
        <v>1</v>
      </c>
      <c r="G412" s="19">
        <v>0.75</v>
      </c>
      <c r="H412" s="18" t="s">
        <v>154</v>
      </c>
      <c r="I412" s="18" t="s">
        <v>1766</v>
      </c>
      <c r="J412" s="26">
        <v>1575</v>
      </c>
      <c r="K412" s="524">
        <f>J412-(J412*VLOOKUP(H412,'Slevové skupiny'!$B$4:$C$7,2,0))</f>
        <v>1575</v>
      </c>
      <c r="L412" s="740"/>
      <c r="M412" s="726"/>
    </row>
    <row r="413" spans="1:13" ht="15" thickBot="1" x14ac:dyDescent="0.35">
      <c r="A413" s="45" t="s">
        <v>1040</v>
      </c>
      <c r="B413" s="238" t="s">
        <v>1041</v>
      </c>
      <c r="C413" s="294">
        <v>63</v>
      </c>
      <c r="D413" s="20" t="s">
        <v>2</v>
      </c>
      <c r="E413" s="44">
        <v>6</v>
      </c>
      <c r="F413" s="39">
        <v>1</v>
      </c>
      <c r="G413" s="22">
        <v>1.29</v>
      </c>
      <c r="H413" s="23" t="s">
        <v>154</v>
      </c>
      <c r="I413" s="23" t="s">
        <v>1766</v>
      </c>
      <c r="J413" s="274">
        <v>2116.11</v>
      </c>
      <c r="K413" s="525">
        <f>J413-(J413*VLOOKUP(H413,'Slevové skupiny'!$B$4:$C$7,2,0))</f>
        <v>2116.11</v>
      </c>
      <c r="L413" s="740"/>
      <c r="M413" s="726"/>
    </row>
    <row r="414" spans="1:13" x14ac:dyDescent="0.3">
      <c r="A414" s="191" t="s">
        <v>1042</v>
      </c>
      <c r="B414" s="233" t="s">
        <v>1043</v>
      </c>
      <c r="C414" s="289">
        <v>20</v>
      </c>
      <c r="D414" s="115" t="s">
        <v>2</v>
      </c>
      <c r="E414" s="126">
        <v>50</v>
      </c>
      <c r="F414" s="127">
        <v>10</v>
      </c>
      <c r="G414" s="124">
        <v>0.17</v>
      </c>
      <c r="H414" s="116" t="s">
        <v>154</v>
      </c>
      <c r="I414" s="116" t="s">
        <v>1766</v>
      </c>
      <c r="J414" s="117">
        <v>482.15</v>
      </c>
      <c r="K414" s="526">
        <f>J414-(J414*VLOOKUP(H414,'Slevové skupiny'!$B$4:$C$7,2,0))</f>
        <v>482.15</v>
      </c>
      <c r="L414" s="740"/>
      <c r="M414" s="726"/>
    </row>
    <row r="415" spans="1:13" x14ac:dyDescent="0.3">
      <c r="A415" s="137" t="s">
        <v>1044</v>
      </c>
      <c r="B415" s="234" t="s">
        <v>1045</v>
      </c>
      <c r="C415" s="290">
        <v>25</v>
      </c>
      <c r="D415" s="104" t="s">
        <v>2</v>
      </c>
      <c r="E415" s="128">
        <v>40</v>
      </c>
      <c r="F415" s="129">
        <v>5</v>
      </c>
      <c r="G415" s="104">
        <v>0.24</v>
      </c>
      <c r="H415" s="107" t="s">
        <v>154</v>
      </c>
      <c r="I415" s="107" t="s">
        <v>1766</v>
      </c>
      <c r="J415" s="108">
        <v>579.13</v>
      </c>
      <c r="K415" s="527">
        <f>J415-(J415*VLOOKUP(H415,'Slevové skupiny'!$B$4:$C$7,2,0))</f>
        <v>579.13</v>
      </c>
      <c r="L415" s="740"/>
      <c r="M415" s="726"/>
    </row>
    <row r="416" spans="1:13" x14ac:dyDescent="0.3">
      <c r="A416" s="137" t="s">
        <v>1046</v>
      </c>
      <c r="B416" s="234" t="s">
        <v>1047</v>
      </c>
      <c r="C416" s="290">
        <v>32</v>
      </c>
      <c r="D416" s="104" t="s">
        <v>2</v>
      </c>
      <c r="E416" s="128">
        <v>30</v>
      </c>
      <c r="F416" s="129">
        <v>2</v>
      </c>
      <c r="G416" s="106">
        <v>0.35</v>
      </c>
      <c r="H416" s="107" t="s">
        <v>154</v>
      </c>
      <c r="I416" s="107" t="s">
        <v>1766</v>
      </c>
      <c r="J416" s="108">
        <v>798.03</v>
      </c>
      <c r="K416" s="527">
        <f>J416-(J416*VLOOKUP(H416,'Slevové skupiny'!$B$4:$C$7,2,0))</f>
        <v>798.03</v>
      </c>
      <c r="L416" s="740"/>
      <c r="M416" s="726"/>
    </row>
    <row r="417" spans="1:13" ht="15" thickBot="1" x14ac:dyDescent="0.35">
      <c r="A417" s="134" t="s">
        <v>1048</v>
      </c>
      <c r="B417" s="250" t="s">
        <v>1049</v>
      </c>
      <c r="C417" s="292">
        <v>40</v>
      </c>
      <c r="D417" s="125" t="s">
        <v>2</v>
      </c>
      <c r="E417" s="135">
        <v>20</v>
      </c>
      <c r="F417" s="136">
        <v>2</v>
      </c>
      <c r="G417" s="121">
        <v>0.42</v>
      </c>
      <c r="H417" s="122" t="s">
        <v>154</v>
      </c>
      <c r="I417" s="122" t="s">
        <v>1766</v>
      </c>
      <c r="J417" s="123">
        <v>1091.75</v>
      </c>
      <c r="K417" s="528">
        <f>J417-(J417*VLOOKUP(H417,'Slevové skupiny'!$B$4:$C$7,2,0))</f>
        <v>1091.75</v>
      </c>
      <c r="L417" s="741"/>
      <c r="M417" s="727"/>
    </row>
    <row r="418" spans="1:13" ht="15" customHeight="1" x14ac:dyDescent="0.3">
      <c r="A418" s="193" t="s">
        <v>1050</v>
      </c>
      <c r="B418" s="236" t="s">
        <v>1051</v>
      </c>
      <c r="C418" s="293">
        <v>20</v>
      </c>
      <c r="D418" s="12" t="s">
        <v>2</v>
      </c>
      <c r="E418" s="42">
        <v>50</v>
      </c>
      <c r="F418" s="33">
        <v>1</v>
      </c>
      <c r="G418" s="14">
        <v>0.19</v>
      </c>
      <c r="H418" s="15" t="s">
        <v>154</v>
      </c>
      <c r="I418" s="15" t="s">
        <v>1766</v>
      </c>
      <c r="J418" s="275">
        <v>317.27999999999997</v>
      </c>
      <c r="K418" s="523">
        <f>J418-(J418*VLOOKUP(H418,'Slevové skupiny'!$B$4:$C$7,2,0))</f>
        <v>317.27999999999997</v>
      </c>
      <c r="L418" s="739" t="s">
        <v>1753</v>
      </c>
      <c r="M418" s="728" t="str">
        <f>VLOOKUP(H418,'Slevové skupiny'!$B$4:$D$7,3,0)</f>
        <v>Sleva 0 %</v>
      </c>
    </row>
    <row r="419" spans="1:13" x14ac:dyDescent="0.3">
      <c r="A419" s="51" t="s">
        <v>1052</v>
      </c>
      <c r="B419" s="237" t="s">
        <v>1053</v>
      </c>
      <c r="C419" s="295">
        <v>25</v>
      </c>
      <c r="D419" s="16" t="s">
        <v>2</v>
      </c>
      <c r="E419" s="43">
        <v>50</v>
      </c>
      <c r="F419" s="36">
        <v>1</v>
      </c>
      <c r="G419" s="19">
        <v>0.19</v>
      </c>
      <c r="H419" s="18" t="s">
        <v>154</v>
      </c>
      <c r="I419" s="18" t="s">
        <v>1766</v>
      </c>
      <c r="J419" s="26">
        <v>347.75</v>
      </c>
      <c r="K419" s="524">
        <f>J419-(J419*VLOOKUP(H419,'Slevové skupiny'!$B$4:$C$7,2,0))</f>
        <v>347.75</v>
      </c>
      <c r="L419" s="740"/>
      <c r="M419" s="729"/>
    </row>
    <row r="420" spans="1:13" ht="15" thickBot="1" x14ac:dyDescent="0.35">
      <c r="A420" s="196" t="s">
        <v>1054</v>
      </c>
      <c r="B420" s="242" t="s">
        <v>1055</v>
      </c>
      <c r="C420" s="294">
        <v>32</v>
      </c>
      <c r="D420" s="20" t="s">
        <v>2</v>
      </c>
      <c r="E420" s="44">
        <v>30</v>
      </c>
      <c r="F420" s="39">
        <v>5</v>
      </c>
      <c r="G420" s="22">
        <v>0.16300000000000001</v>
      </c>
      <c r="H420" s="23" t="s">
        <v>154</v>
      </c>
      <c r="I420" s="23" t="s">
        <v>1766</v>
      </c>
      <c r="J420" s="274">
        <v>620.9</v>
      </c>
      <c r="K420" s="525">
        <f>J420-(J420*VLOOKUP(H420,'Slevové skupiny'!$B$4:$C$7,2,0))</f>
        <v>620.9</v>
      </c>
      <c r="L420" s="741"/>
      <c r="M420" s="730"/>
    </row>
    <row r="421" spans="1:13" ht="15" customHeight="1" x14ac:dyDescent="0.3">
      <c r="A421" s="188" t="s">
        <v>1056</v>
      </c>
      <c r="B421" s="233" t="s">
        <v>1057</v>
      </c>
      <c r="C421" s="289">
        <v>20</v>
      </c>
      <c r="D421" s="115" t="s">
        <v>2</v>
      </c>
      <c r="E421" s="126">
        <v>50</v>
      </c>
      <c r="F421" s="127">
        <v>1</v>
      </c>
      <c r="G421" s="115">
        <v>0.19</v>
      </c>
      <c r="H421" s="116" t="s">
        <v>154</v>
      </c>
      <c r="I421" s="116" t="s">
        <v>1766</v>
      </c>
      <c r="J421" s="117">
        <v>411.2</v>
      </c>
      <c r="K421" s="526">
        <f>J421-(J421*VLOOKUP(H421,'Slevové skupiny'!$B$4:$C$7,2,0))</f>
        <v>411.2</v>
      </c>
      <c r="L421" s="739" t="s">
        <v>1754</v>
      </c>
      <c r="M421" s="728" t="str">
        <f>VLOOKUP(H421,'Slevové skupiny'!$B$4:$D$7,3,0)</f>
        <v>Sleva 0 %</v>
      </c>
    </row>
    <row r="422" spans="1:13" x14ac:dyDescent="0.3">
      <c r="A422" s="183" t="s">
        <v>1058</v>
      </c>
      <c r="B422" s="234" t="s">
        <v>1059</v>
      </c>
      <c r="C422" s="290">
        <v>25</v>
      </c>
      <c r="D422" s="104" t="s">
        <v>2</v>
      </c>
      <c r="E422" s="128">
        <v>50</v>
      </c>
      <c r="F422" s="129">
        <v>1</v>
      </c>
      <c r="G422" s="104">
        <v>0.19</v>
      </c>
      <c r="H422" s="107" t="s">
        <v>154</v>
      </c>
      <c r="I422" s="107" t="s">
        <v>1766</v>
      </c>
      <c r="J422" s="108">
        <v>411.2</v>
      </c>
      <c r="K422" s="527">
        <f>J422-(J422*VLOOKUP(H422,'Slevové skupiny'!$B$4:$C$7,2,0))</f>
        <v>411.2</v>
      </c>
      <c r="L422" s="740"/>
      <c r="M422" s="729"/>
    </row>
    <row r="423" spans="1:13" ht="15" thickBot="1" x14ac:dyDescent="0.35">
      <c r="A423" s="189" t="s">
        <v>1060</v>
      </c>
      <c r="B423" s="239" t="s">
        <v>1061</v>
      </c>
      <c r="C423" s="292">
        <v>32</v>
      </c>
      <c r="D423" s="125" t="s">
        <v>2</v>
      </c>
      <c r="E423" s="135">
        <v>40</v>
      </c>
      <c r="F423" s="136">
        <v>5</v>
      </c>
      <c r="G423" s="125">
        <v>0.16</v>
      </c>
      <c r="H423" s="122" t="s">
        <v>154</v>
      </c>
      <c r="I423" s="122" t="s">
        <v>1766</v>
      </c>
      <c r="J423" s="123">
        <v>797.09</v>
      </c>
      <c r="K423" s="528">
        <f>J423-(J423*VLOOKUP(H423,'Slevové skupiny'!$B$4:$C$7,2,0))</f>
        <v>797.09</v>
      </c>
      <c r="L423" s="741"/>
      <c r="M423" s="730"/>
    </row>
    <row r="424" spans="1:13" x14ac:dyDescent="0.3">
      <c r="A424" s="193" t="s">
        <v>1774</v>
      </c>
      <c r="B424" s="236" t="s">
        <v>1062</v>
      </c>
      <c r="C424" s="293">
        <v>20</v>
      </c>
      <c r="D424" s="12" t="s">
        <v>2</v>
      </c>
      <c r="E424" s="42">
        <v>15</v>
      </c>
      <c r="F424" s="33">
        <v>1</v>
      </c>
      <c r="G424" s="14">
        <v>0.25</v>
      </c>
      <c r="H424" s="15" t="s">
        <v>154</v>
      </c>
      <c r="I424" s="15" t="s">
        <v>1766</v>
      </c>
      <c r="J424" s="275">
        <v>826.72</v>
      </c>
      <c r="K424" s="523">
        <f>J424-(J424*VLOOKUP(H424,'Slevové skupiny'!$B$4:$C$7,2,0))</f>
        <v>826.72</v>
      </c>
      <c r="L424" s="739" t="s">
        <v>1755</v>
      </c>
      <c r="M424" s="725" t="str">
        <f>VLOOKUP(H424,'Slevové skupiny'!$B$4:$D$7,3,0)</f>
        <v>Sleva 0 %</v>
      </c>
    </row>
    <row r="425" spans="1:13" ht="15" thickBot="1" x14ac:dyDescent="0.35">
      <c r="A425" s="45" t="s">
        <v>1954</v>
      </c>
      <c r="B425" s="238" t="s">
        <v>1063</v>
      </c>
      <c r="C425" s="294">
        <v>25</v>
      </c>
      <c r="D425" s="20" t="s">
        <v>2</v>
      </c>
      <c r="E425" s="44">
        <v>12</v>
      </c>
      <c r="F425" s="39">
        <v>1</v>
      </c>
      <c r="G425" s="22">
        <v>0.3</v>
      </c>
      <c r="H425" s="23" t="s">
        <v>154</v>
      </c>
      <c r="I425" s="23" t="s">
        <v>1766</v>
      </c>
      <c r="J425" s="274">
        <v>932.98</v>
      </c>
      <c r="K425" s="525">
        <f>J425-(J425*VLOOKUP(H425,'Slevové skupiny'!$B$4:$C$7,2,0))</f>
        <v>932.98</v>
      </c>
      <c r="L425" s="740"/>
      <c r="M425" s="726"/>
    </row>
    <row r="426" spans="1:13" x14ac:dyDescent="0.3">
      <c r="A426" s="191" t="s">
        <v>1064</v>
      </c>
      <c r="B426" s="233" t="s">
        <v>1065</v>
      </c>
      <c r="C426" s="289">
        <v>20</v>
      </c>
      <c r="D426" s="115" t="s">
        <v>2</v>
      </c>
      <c r="E426" s="126">
        <v>20</v>
      </c>
      <c r="F426" s="127">
        <v>1</v>
      </c>
      <c r="G426" s="124">
        <v>0.17</v>
      </c>
      <c r="H426" s="116" t="s">
        <v>154</v>
      </c>
      <c r="I426" s="116" t="s">
        <v>1766</v>
      </c>
      <c r="J426" s="117">
        <v>509.85</v>
      </c>
      <c r="K426" s="526">
        <f>J426-(J426*VLOOKUP(H426,'Slevové skupiny'!$B$4:$C$7,2,0))</f>
        <v>509.85</v>
      </c>
      <c r="L426" s="740"/>
      <c r="M426" s="726"/>
    </row>
    <row r="427" spans="1:13" x14ac:dyDescent="0.3">
      <c r="A427" s="137" t="s">
        <v>1775</v>
      </c>
      <c r="B427" s="234" t="s">
        <v>1066</v>
      </c>
      <c r="C427" s="290">
        <v>25</v>
      </c>
      <c r="D427" s="104" t="s">
        <v>2</v>
      </c>
      <c r="E427" s="128">
        <v>15</v>
      </c>
      <c r="F427" s="129">
        <v>1</v>
      </c>
      <c r="G427" s="106">
        <v>0.21</v>
      </c>
      <c r="H427" s="107" t="s">
        <v>154</v>
      </c>
      <c r="I427" s="107" t="s">
        <v>1766</v>
      </c>
      <c r="J427" s="108">
        <v>648.4</v>
      </c>
      <c r="K427" s="527">
        <f>J427-(J427*VLOOKUP(H427,'Slevové skupiny'!$B$4:$C$7,2,0))</f>
        <v>648.4</v>
      </c>
      <c r="L427" s="740"/>
      <c r="M427" s="726"/>
    </row>
    <row r="428" spans="1:13" x14ac:dyDescent="0.3">
      <c r="A428" s="203" t="s">
        <v>1067</v>
      </c>
      <c r="B428" s="248" t="s">
        <v>1068</v>
      </c>
      <c r="C428" s="291">
        <v>20</v>
      </c>
      <c r="D428" s="101" t="s">
        <v>2</v>
      </c>
      <c r="E428" s="150">
        <v>20</v>
      </c>
      <c r="F428" s="151">
        <v>1</v>
      </c>
      <c r="G428" s="102">
        <v>0.17</v>
      </c>
      <c r="H428" s="103" t="s">
        <v>154</v>
      </c>
      <c r="I428" s="103" t="s">
        <v>1766</v>
      </c>
      <c r="J428" s="108">
        <v>353.16</v>
      </c>
      <c r="K428" s="527">
        <f>J428-(J428*VLOOKUP(H428,'Slevové skupiny'!$B$4:$C$7,2,0))</f>
        <v>353.16</v>
      </c>
      <c r="L428" s="740"/>
      <c r="M428" s="726"/>
    </row>
    <row r="429" spans="1:13" ht="15" thickBot="1" x14ac:dyDescent="0.35">
      <c r="A429" s="197" t="s">
        <v>1069</v>
      </c>
      <c r="B429" s="243" t="s">
        <v>1070</v>
      </c>
      <c r="C429" s="292">
        <v>25</v>
      </c>
      <c r="D429" s="125" t="s">
        <v>2</v>
      </c>
      <c r="E429" s="135">
        <v>15</v>
      </c>
      <c r="F429" s="136">
        <v>1</v>
      </c>
      <c r="G429" s="121">
        <v>0.21</v>
      </c>
      <c r="H429" s="122" t="s">
        <v>154</v>
      </c>
      <c r="I429" s="122" t="s">
        <v>1766</v>
      </c>
      <c r="J429" s="123">
        <v>414.95</v>
      </c>
      <c r="K429" s="528">
        <f>J429-(J429*VLOOKUP(H429,'Slevové skupiny'!$B$4:$C$7,2,0))</f>
        <v>414.95</v>
      </c>
      <c r="L429" s="741"/>
      <c r="M429" s="727"/>
    </row>
    <row r="430" spans="1:13" ht="15" customHeight="1" x14ac:dyDescent="0.3">
      <c r="A430" s="204" t="s">
        <v>1071</v>
      </c>
      <c r="B430" s="225" t="s">
        <v>1072</v>
      </c>
      <c r="C430" s="277">
        <v>160</v>
      </c>
      <c r="D430" s="34" t="s">
        <v>2</v>
      </c>
      <c r="E430" s="34">
        <v>2</v>
      </c>
      <c r="F430" s="34">
        <v>1</v>
      </c>
      <c r="G430" s="34">
        <v>2.21</v>
      </c>
      <c r="H430" s="58" t="s">
        <v>154</v>
      </c>
      <c r="I430" s="58" t="s">
        <v>1765</v>
      </c>
      <c r="J430" s="275">
        <v>3819.13</v>
      </c>
      <c r="K430" s="523">
        <f>J430-(J430*VLOOKUP(H430,'Slevové skupiny'!$B$4:$C$7,2,0))</f>
        <v>3819.13</v>
      </c>
      <c r="L430" s="739" t="s">
        <v>1756</v>
      </c>
      <c r="M430" s="725" t="str">
        <f>VLOOKUP(H430,'Slevové skupiny'!$B$4:$D$7,3,0)</f>
        <v>Sleva 0 %</v>
      </c>
    </row>
    <row r="431" spans="1:13" x14ac:dyDescent="0.3">
      <c r="A431" s="205" t="s">
        <v>1073</v>
      </c>
      <c r="B431" s="226" t="s">
        <v>1074</v>
      </c>
      <c r="C431" s="281">
        <v>200</v>
      </c>
      <c r="D431" s="37" t="s">
        <v>2</v>
      </c>
      <c r="E431" s="37">
        <v>1</v>
      </c>
      <c r="F431" s="37">
        <v>1</v>
      </c>
      <c r="G431" s="37">
        <v>2.96</v>
      </c>
      <c r="H431" s="59" t="s">
        <v>154</v>
      </c>
      <c r="I431" s="59" t="s">
        <v>1765</v>
      </c>
      <c r="J431" s="26">
        <v>7758.64</v>
      </c>
      <c r="K431" s="524">
        <f>J431-(J431*VLOOKUP(H431,'Slevové skupiny'!$B$4:$C$7,2,0))</f>
        <v>7758.64</v>
      </c>
      <c r="L431" s="740"/>
      <c r="M431" s="726"/>
    </row>
    <row r="432" spans="1:13" ht="15" thickBot="1" x14ac:dyDescent="0.35">
      <c r="A432" s="206" t="s">
        <v>1075</v>
      </c>
      <c r="B432" s="227" t="s">
        <v>1076</v>
      </c>
      <c r="C432" s="278">
        <v>250</v>
      </c>
      <c r="D432" s="40" t="s">
        <v>2</v>
      </c>
      <c r="E432" s="40">
        <v>3</v>
      </c>
      <c r="F432" s="40">
        <v>1</v>
      </c>
      <c r="G432" s="40">
        <v>3.42</v>
      </c>
      <c r="H432" s="60" t="s">
        <v>154</v>
      </c>
      <c r="I432" s="60" t="s">
        <v>1765</v>
      </c>
      <c r="J432" s="274">
        <v>12023.05</v>
      </c>
      <c r="K432" s="525">
        <f>J432-(J432*VLOOKUP(H432,'Slevové skupiny'!$B$4:$C$7,2,0))</f>
        <v>12023.05</v>
      </c>
      <c r="L432" s="740"/>
      <c r="M432" s="726"/>
    </row>
    <row r="433" spans="1:13" ht="15" customHeight="1" x14ac:dyDescent="0.3">
      <c r="A433" s="207" t="s">
        <v>1077</v>
      </c>
      <c r="B433" s="231" t="s">
        <v>1078</v>
      </c>
      <c r="C433" s="270">
        <v>160</v>
      </c>
      <c r="D433" s="155" t="s">
        <v>2</v>
      </c>
      <c r="E433" s="155">
        <v>2</v>
      </c>
      <c r="F433" s="155">
        <v>1</v>
      </c>
      <c r="G433" s="155">
        <v>1.95</v>
      </c>
      <c r="H433" s="156" t="s">
        <v>154</v>
      </c>
      <c r="I433" s="156" t="s">
        <v>1765</v>
      </c>
      <c r="J433" s="117">
        <v>3180.47</v>
      </c>
      <c r="K433" s="526">
        <f>J433-(J433*VLOOKUP(H433,'Slevové skupiny'!$B$4:$C$7,2,0))</f>
        <v>3180.47</v>
      </c>
      <c r="L433" s="740"/>
      <c r="M433" s="726"/>
    </row>
    <row r="434" spans="1:13" x14ac:dyDescent="0.3">
      <c r="A434" s="208" t="s">
        <v>1079</v>
      </c>
      <c r="B434" s="223" t="s">
        <v>1080</v>
      </c>
      <c r="C434" s="271">
        <v>200</v>
      </c>
      <c r="D434" s="157" t="s">
        <v>2</v>
      </c>
      <c r="E434" s="157">
        <v>1</v>
      </c>
      <c r="F434" s="157">
        <v>1</v>
      </c>
      <c r="G434" s="157">
        <v>2.54</v>
      </c>
      <c r="H434" s="158" t="s">
        <v>154</v>
      </c>
      <c r="I434" s="158" t="s">
        <v>1765</v>
      </c>
      <c r="J434" s="108">
        <v>6569.17</v>
      </c>
      <c r="K434" s="527">
        <f>J434-(J434*VLOOKUP(H434,'Slevové skupiny'!$B$4:$C$7,2,0))</f>
        <v>6569.17</v>
      </c>
      <c r="L434" s="740"/>
      <c r="M434" s="726"/>
    </row>
    <row r="435" spans="1:13" ht="15" thickBot="1" x14ac:dyDescent="0.35">
      <c r="A435" s="209" t="s">
        <v>1081</v>
      </c>
      <c r="B435" s="232" t="s">
        <v>1082</v>
      </c>
      <c r="C435" s="272">
        <v>250</v>
      </c>
      <c r="D435" s="159" t="s">
        <v>2</v>
      </c>
      <c r="E435" s="159">
        <v>1</v>
      </c>
      <c r="F435" s="159">
        <v>1</v>
      </c>
      <c r="G435" s="159">
        <v>3.09</v>
      </c>
      <c r="H435" s="160" t="s">
        <v>154</v>
      </c>
      <c r="I435" s="160" t="s">
        <v>1765</v>
      </c>
      <c r="J435" s="123">
        <v>10496.98</v>
      </c>
      <c r="K435" s="528">
        <f>J435-(J435*VLOOKUP(H435,'Slevové skupiny'!$B$4:$C$7,2,0))</f>
        <v>10496.98</v>
      </c>
      <c r="L435" s="740"/>
      <c r="M435" s="726"/>
    </row>
    <row r="436" spans="1:13" ht="15" customHeight="1" x14ac:dyDescent="0.3">
      <c r="A436" s="64" t="s">
        <v>1083</v>
      </c>
      <c r="B436" s="218" t="s">
        <v>1084</v>
      </c>
      <c r="C436" s="277" t="s">
        <v>1085</v>
      </c>
      <c r="D436" s="34" t="s">
        <v>2</v>
      </c>
      <c r="E436" s="34">
        <v>9</v>
      </c>
      <c r="F436" s="34">
        <v>1</v>
      </c>
      <c r="G436" s="34">
        <v>1.1399999999999999</v>
      </c>
      <c r="H436" s="58" t="s">
        <v>154</v>
      </c>
      <c r="I436" s="58" t="s">
        <v>1765</v>
      </c>
      <c r="J436" s="275">
        <v>2467.36</v>
      </c>
      <c r="K436" s="523">
        <f>J436-(J436*VLOOKUP(H436,'Slevové skupiny'!$B$4:$C$7,2,0))</f>
        <v>2467.36</v>
      </c>
      <c r="L436" s="740"/>
      <c r="M436" s="726"/>
    </row>
    <row r="437" spans="1:13" x14ac:dyDescent="0.3">
      <c r="A437" s="205" t="s">
        <v>1086</v>
      </c>
      <c r="B437" s="226" t="s">
        <v>1087</v>
      </c>
      <c r="C437" s="281" t="s">
        <v>1088</v>
      </c>
      <c r="D437" s="37" t="s">
        <v>2</v>
      </c>
      <c r="E437" s="37">
        <v>1</v>
      </c>
      <c r="F437" s="37">
        <v>1</v>
      </c>
      <c r="G437" s="37">
        <v>1.1599999999999999</v>
      </c>
      <c r="H437" s="59" t="s">
        <v>154</v>
      </c>
      <c r="I437" s="59" t="s">
        <v>1765</v>
      </c>
      <c r="J437" s="26">
        <v>2467.36</v>
      </c>
      <c r="K437" s="524">
        <f>J437-(J437*VLOOKUP(H437,'Slevové skupiny'!$B$4:$C$7,2,0))</f>
        <v>2467.36</v>
      </c>
      <c r="L437" s="740"/>
      <c r="M437" s="726"/>
    </row>
    <row r="438" spans="1:13" x14ac:dyDescent="0.3">
      <c r="A438" s="205" t="s">
        <v>1089</v>
      </c>
      <c r="B438" s="226" t="s">
        <v>1090</v>
      </c>
      <c r="C438" s="281" t="s">
        <v>1091</v>
      </c>
      <c r="D438" s="37" t="s">
        <v>2</v>
      </c>
      <c r="E438" s="37">
        <v>1</v>
      </c>
      <c r="F438" s="37">
        <v>1</v>
      </c>
      <c r="G438" s="37">
        <v>2.61</v>
      </c>
      <c r="H438" s="59" t="s">
        <v>154</v>
      </c>
      <c r="I438" s="59" t="s">
        <v>1765</v>
      </c>
      <c r="J438" s="26">
        <v>3936.37</v>
      </c>
      <c r="K438" s="524">
        <f>J438-(J438*VLOOKUP(H438,'Slevové skupiny'!$B$4:$C$7,2,0))</f>
        <v>3936.37</v>
      </c>
      <c r="L438" s="740"/>
      <c r="M438" s="726"/>
    </row>
    <row r="439" spans="1:13" x14ac:dyDescent="0.3">
      <c r="A439" s="205" t="s">
        <v>1092</v>
      </c>
      <c r="B439" s="226" t="s">
        <v>1093</v>
      </c>
      <c r="C439" s="281" t="s">
        <v>1094</v>
      </c>
      <c r="D439" s="37" t="s">
        <v>2</v>
      </c>
      <c r="E439" s="37">
        <v>9</v>
      </c>
      <c r="F439" s="37">
        <v>1</v>
      </c>
      <c r="G439" s="37">
        <v>3.95</v>
      </c>
      <c r="H439" s="59" t="s">
        <v>154</v>
      </c>
      <c r="I439" s="59" t="s">
        <v>1765</v>
      </c>
      <c r="J439" s="26">
        <v>5077.34</v>
      </c>
      <c r="K439" s="524">
        <f>J439-(J439*VLOOKUP(H439,'Slevové skupiny'!$B$4:$C$7,2,0))</f>
        <v>5077.34</v>
      </c>
      <c r="L439" s="740"/>
      <c r="M439" s="726"/>
    </row>
    <row r="440" spans="1:13" ht="15" thickBot="1" x14ac:dyDescent="0.35">
      <c r="A440" s="206" t="s">
        <v>1095</v>
      </c>
      <c r="B440" s="227" t="s">
        <v>1096</v>
      </c>
      <c r="C440" s="278" t="s">
        <v>1097</v>
      </c>
      <c r="D440" s="40" t="s">
        <v>2</v>
      </c>
      <c r="E440" s="40">
        <v>1</v>
      </c>
      <c r="F440" s="40">
        <v>1</v>
      </c>
      <c r="G440" s="40">
        <v>4.45</v>
      </c>
      <c r="H440" s="60" t="s">
        <v>154</v>
      </c>
      <c r="I440" s="60" t="s">
        <v>1765</v>
      </c>
      <c r="J440" s="274">
        <v>5846.09</v>
      </c>
      <c r="K440" s="525">
        <f>J440-(J440*VLOOKUP(H440,'Slevové skupiny'!$B$4:$C$7,2,0))</f>
        <v>5846.09</v>
      </c>
      <c r="L440" s="740"/>
      <c r="M440" s="726"/>
    </row>
    <row r="441" spans="1:13" x14ac:dyDescent="0.3">
      <c r="A441" s="207" t="s">
        <v>1098</v>
      </c>
      <c r="B441" s="231" t="s">
        <v>1099</v>
      </c>
      <c r="C441" s="270">
        <v>160</v>
      </c>
      <c r="D441" s="155" t="s">
        <v>2</v>
      </c>
      <c r="E441" s="155">
        <v>1</v>
      </c>
      <c r="F441" s="155">
        <v>1</v>
      </c>
      <c r="G441" s="155">
        <v>1.82</v>
      </c>
      <c r="H441" s="156" t="s">
        <v>154</v>
      </c>
      <c r="I441" s="156" t="s">
        <v>1765</v>
      </c>
      <c r="J441" s="117">
        <v>5505.2</v>
      </c>
      <c r="K441" s="526">
        <f>J441-(J441*VLOOKUP(H441,'Slevové skupiny'!$B$4:$C$7,2,0))</f>
        <v>5505.2</v>
      </c>
      <c r="L441" s="740"/>
      <c r="M441" s="726"/>
    </row>
    <row r="442" spans="1:13" x14ac:dyDescent="0.3">
      <c r="A442" s="208" t="s">
        <v>1100</v>
      </c>
      <c r="B442" s="223" t="s">
        <v>1101</v>
      </c>
      <c r="C442" s="271">
        <v>200</v>
      </c>
      <c r="D442" s="157" t="s">
        <v>2</v>
      </c>
      <c r="E442" s="157">
        <v>1</v>
      </c>
      <c r="F442" s="157">
        <v>1</v>
      </c>
      <c r="G442" s="157">
        <v>2.58</v>
      </c>
      <c r="H442" s="158" t="s">
        <v>154</v>
      </c>
      <c r="I442" s="158" t="s">
        <v>1765</v>
      </c>
      <c r="J442" s="108">
        <v>6774.55</v>
      </c>
      <c r="K442" s="527">
        <f>J442-(J442*VLOOKUP(H442,'Slevové skupiny'!$B$4:$C$7,2,0))</f>
        <v>6774.55</v>
      </c>
      <c r="L442" s="740"/>
      <c r="M442" s="726"/>
    </row>
    <row r="443" spans="1:13" ht="15" thickBot="1" x14ac:dyDescent="0.35">
      <c r="A443" s="209" t="s">
        <v>1102</v>
      </c>
      <c r="B443" s="232" t="s">
        <v>1103</v>
      </c>
      <c r="C443" s="272">
        <v>250</v>
      </c>
      <c r="D443" s="159" t="s">
        <v>2</v>
      </c>
      <c r="E443" s="159">
        <v>1</v>
      </c>
      <c r="F443" s="159">
        <v>1</v>
      </c>
      <c r="G443" s="159">
        <v>4.42</v>
      </c>
      <c r="H443" s="160" t="s">
        <v>154</v>
      </c>
      <c r="I443" s="160" t="s">
        <v>1765</v>
      </c>
      <c r="J443" s="123">
        <v>11245.75</v>
      </c>
      <c r="K443" s="528">
        <f>J443-(J443*VLOOKUP(H443,'Slevové skupiny'!$B$4:$C$7,2,0))</f>
        <v>11245.75</v>
      </c>
      <c r="L443" s="740"/>
      <c r="M443" s="726"/>
    </row>
    <row r="444" spans="1:13" x14ac:dyDescent="0.3">
      <c r="A444" s="204" t="s">
        <v>1104</v>
      </c>
      <c r="B444" s="225" t="s">
        <v>1105</v>
      </c>
      <c r="C444" s="277">
        <v>160</v>
      </c>
      <c r="D444" s="34" t="s">
        <v>2</v>
      </c>
      <c r="E444" s="34">
        <v>5</v>
      </c>
      <c r="F444" s="34">
        <v>1</v>
      </c>
      <c r="G444" s="34">
        <v>3.99</v>
      </c>
      <c r="H444" s="58" t="s">
        <v>154</v>
      </c>
      <c r="I444" s="58" t="s">
        <v>1765</v>
      </c>
      <c r="J444" s="275">
        <v>5232.8100000000004</v>
      </c>
      <c r="K444" s="523">
        <f>J444-(J444*VLOOKUP(H444,'Slevové skupiny'!$B$4:$C$7,2,0))</f>
        <v>5232.8100000000004</v>
      </c>
      <c r="L444" s="740"/>
      <c r="M444" s="726"/>
    </row>
    <row r="445" spans="1:13" x14ac:dyDescent="0.3">
      <c r="A445" s="205" t="s">
        <v>1106</v>
      </c>
      <c r="B445" s="226" t="s">
        <v>1107</v>
      </c>
      <c r="C445" s="281">
        <v>200</v>
      </c>
      <c r="D445" s="37" t="s">
        <v>2</v>
      </c>
      <c r="E445" s="37">
        <v>1</v>
      </c>
      <c r="F445" s="37">
        <v>1</v>
      </c>
      <c r="G445" s="37">
        <v>7.38</v>
      </c>
      <c r="H445" s="59" t="s">
        <v>154</v>
      </c>
      <c r="I445" s="59" t="s">
        <v>1765</v>
      </c>
      <c r="J445" s="26">
        <v>8541.6299999999992</v>
      </c>
      <c r="K445" s="524">
        <f>J445-(J445*VLOOKUP(H445,'Slevové skupiny'!$B$4:$C$7,2,0))</f>
        <v>8541.6299999999992</v>
      </c>
      <c r="L445" s="740"/>
      <c r="M445" s="726"/>
    </row>
    <row r="446" spans="1:13" ht="15" thickBot="1" x14ac:dyDescent="0.35">
      <c r="A446" s="210" t="s">
        <v>1108</v>
      </c>
      <c r="B446" s="252" t="s">
        <v>1109</v>
      </c>
      <c r="C446" s="278">
        <v>250</v>
      </c>
      <c r="D446" s="40" t="s">
        <v>2</v>
      </c>
      <c r="E446" s="40">
        <v>1</v>
      </c>
      <c r="F446" s="40">
        <v>1</v>
      </c>
      <c r="G446" s="40">
        <v>9.8000000000000007</v>
      </c>
      <c r="H446" s="60" t="s">
        <v>154</v>
      </c>
      <c r="I446" s="60" t="s">
        <v>1765</v>
      </c>
      <c r="J446" s="274">
        <v>15679.44</v>
      </c>
      <c r="K446" s="525">
        <f>J446-(J446*VLOOKUP(H446,'Slevové skupiny'!$B$4:$C$7,2,0))</f>
        <v>15679.44</v>
      </c>
      <c r="L446" s="740"/>
      <c r="M446" s="726"/>
    </row>
    <row r="447" spans="1:13" x14ac:dyDescent="0.3">
      <c r="A447" s="207" t="s">
        <v>1110</v>
      </c>
      <c r="B447" s="231" t="s">
        <v>1111</v>
      </c>
      <c r="C447" s="270" t="s">
        <v>1112</v>
      </c>
      <c r="D447" s="155" t="s">
        <v>2</v>
      </c>
      <c r="E447" s="155">
        <v>1</v>
      </c>
      <c r="F447" s="155">
        <v>1</v>
      </c>
      <c r="G447" s="155">
        <v>3.2</v>
      </c>
      <c r="H447" s="156" t="s">
        <v>154</v>
      </c>
      <c r="I447" s="156" t="s">
        <v>1765</v>
      </c>
      <c r="J447" s="117">
        <v>4407.0200000000004</v>
      </c>
      <c r="K447" s="526">
        <f>J447-(J447*VLOOKUP(H447,'Slevové skupiny'!$B$4:$C$7,2,0))</f>
        <v>4407.0200000000004</v>
      </c>
      <c r="L447" s="740"/>
      <c r="M447" s="726"/>
    </row>
    <row r="448" spans="1:13" x14ac:dyDescent="0.3">
      <c r="A448" s="208" t="s">
        <v>1113</v>
      </c>
      <c r="B448" s="223" t="s">
        <v>1114</v>
      </c>
      <c r="C448" s="271" t="s">
        <v>1115</v>
      </c>
      <c r="D448" s="157" t="s">
        <v>2</v>
      </c>
      <c r="E448" s="157">
        <v>1</v>
      </c>
      <c r="F448" s="157">
        <v>1</v>
      </c>
      <c r="G448" s="157">
        <v>3.34</v>
      </c>
      <c r="H448" s="158" t="s">
        <v>154</v>
      </c>
      <c r="I448" s="158" t="s">
        <v>1765</v>
      </c>
      <c r="J448" s="108">
        <v>4364.2299999999996</v>
      </c>
      <c r="K448" s="527">
        <f>J448-(J448*VLOOKUP(H448,'Slevové skupiny'!$B$4:$C$7,2,0))</f>
        <v>4364.2299999999996</v>
      </c>
      <c r="L448" s="740"/>
      <c r="M448" s="726"/>
    </row>
    <row r="449" spans="1:13" x14ac:dyDescent="0.3">
      <c r="A449" s="208" t="s">
        <v>1116</v>
      </c>
      <c r="B449" s="223" t="s">
        <v>1117</v>
      </c>
      <c r="C449" s="271" t="s">
        <v>1118</v>
      </c>
      <c r="D449" s="157" t="s">
        <v>2</v>
      </c>
      <c r="E449" s="157">
        <v>1</v>
      </c>
      <c r="F449" s="157">
        <v>1</v>
      </c>
      <c r="G449" s="157">
        <v>6.2</v>
      </c>
      <c r="H449" s="158" t="s">
        <v>154</v>
      </c>
      <c r="I449" s="158" t="s">
        <v>1765</v>
      </c>
      <c r="J449" s="108">
        <v>7629.56</v>
      </c>
      <c r="K449" s="527">
        <f>J449-(J449*VLOOKUP(H449,'Slevové skupiny'!$B$4:$C$7,2,0))</f>
        <v>7629.56</v>
      </c>
      <c r="L449" s="740"/>
      <c r="M449" s="726"/>
    </row>
    <row r="450" spans="1:13" x14ac:dyDescent="0.3">
      <c r="A450" s="208" t="s">
        <v>1119</v>
      </c>
      <c r="B450" s="223" t="s">
        <v>1120</v>
      </c>
      <c r="C450" s="271" t="s">
        <v>1121</v>
      </c>
      <c r="D450" s="157" t="s">
        <v>2</v>
      </c>
      <c r="E450" s="157">
        <v>1</v>
      </c>
      <c r="F450" s="157">
        <v>1</v>
      </c>
      <c r="G450" s="157">
        <v>6.4</v>
      </c>
      <c r="H450" s="158" t="s">
        <v>154</v>
      </c>
      <c r="I450" s="158" t="s">
        <v>1765</v>
      </c>
      <c r="J450" s="108">
        <v>7298.38</v>
      </c>
      <c r="K450" s="527">
        <f>J450-(J450*VLOOKUP(H450,'Slevové skupiny'!$B$4:$C$7,2,0))</f>
        <v>7298.38</v>
      </c>
      <c r="L450" s="740"/>
      <c r="M450" s="726"/>
    </row>
    <row r="451" spans="1:13" x14ac:dyDescent="0.3">
      <c r="A451" s="208" t="s">
        <v>1122</v>
      </c>
      <c r="B451" s="223" t="s">
        <v>1123</v>
      </c>
      <c r="C451" s="271" t="s">
        <v>1124</v>
      </c>
      <c r="D451" s="157" t="s">
        <v>2</v>
      </c>
      <c r="E451" s="157">
        <v>1</v>
      </c>
      <c r="F451" s="157">
        <v>1</v>
      </c>
      <c r="G451" s="157">
        <v>6.8</v>
      </c>
      <c r="H451" s="158" t="s">
        <v>154</v>
      </c>
      <c r="I451" s="158" t="s">
        <v>1765</v>
      </c>
      <c r="J451" s="108">
        <v>8115.2</v>
      </c>
      <c r="K451" s="527">
        <f>J451-(J451*VLOOKUP(H451,'Slevové skupiny'!$B$4:$C$7,2,0))</f>
        <v>8115.2</v>
      </c>
      <c r="L451" s="740"/>
      <c r="M451" s="726"/>
    </row>
    <row r="452" spans="1:13" ht="15" thickBot="1" x14ac:dyDescent="0.35">
      <c r="A452" s="209" t="s">
        <v>1125</v>
      </c>
      <c r="B452" s="232" t="s">
        <v>1126</v>
      </c>
      <c r="C452" s="272" t="s">
        <v>1127</v>
      </c>
      <c r="D452" s="159" t="s">
        <v>2</v>
      </c>
      <c r="E452" s="159">
        <v>1</v>
      </c>
      <c r="F452" s="159">
        <v>1</v>
      </c>
      <c r="G452" s="159">
        <v>7.12</v>
      </c>
      <c r="H452" s="160" t="s">
        <v>154</v>
      </c>
      <c r="I452" s="160" t="s">
        <v>1765</v>
      </c>
      <c r="J452" s="123">
        <v>8528.7999999999993</v>
      </c>
      <c r="K452" s="528">
        <f>J452-(J452*VLOOKUP(H452,'Slevové skupiny'!$B$4:$C$7,2,0))</f>
        <v>8528.7999999999993</v>
      </c>
      <c r="L452" s="740"/>
      <c r="M452" s="726"/>
    </row>
    <row r="453" spans="1:13" x14ac:dyDescent="0.3">
      <c r="A453" s="204" t="s">
        <v>1128</v>
      </c>
      <c r="B453" s="225" t="s">
        <v>1129</v>
      </c>
      <c r="C453" s="277">
        <v>160</v>
      </c>
      <c r="D453" s="34" t="s">
        <v>2</v>
      </c>
      <c r="E453" s="34">
        <v>1</v>
      </c>
      <c r="F453" s="34">
        <v>1</v>
      </c>
      <c r="G453" s="34">
        <v>0.9</v>
      </c>
      <c r="H453" s="58" t="s">
        <v>154</v>
      </c>
      <c r="I453" s="58" t="s">
        <v>1765</v>
      </c>
      <c r="J453" s="275">
        <v>1591.1</v>
      </c>
      <c r="K453" s="523">
        <f>J453-(J453*VLOOKUP(H453,'Slevové skupiny'!$B$4:$C$7,2,0))</f>
        <v>1591.1</v>
      </c>
      <c r="L453" s="740"/>
      <c r="M453" s="726"/>
    </row>
    <row r="454" spans="1:13" x14ac:dyDescent="0.3">
      <c r="A454" s="205" t="s">
        <v>1130</v>
      </c>
      <c r="B454" s="226" t="s">
        <v>1131</v>
      </c>
      <c r="C454" s="281">
        <v>200</v>
      </c>
      <c r="D454" s="37" t="s">
        <v>2</v>
      </c>
      <c r="E454" s="37">
        <v>1</v>
      </c>
      <c r="F454" s="37">
        <v>1</v>
      </c>
      <c r="G454" s="37">
        <v>2.0299999999999998</v>
      </c>
      <c r="H454" s="59" t="s">
        <v>154</v>
      </c>
      <c r="I454" s="59" t="s">
        <v>1765</v>
      </c>
      <c r="J454" s="26">
        <v>3333.5</v>
      </c>
      <c r="K454" s="524">
        <f>J454-(J454*VLOOKUP(H454,'Slevové skupiny'!$B$4:$C$7,2,0))</f>
        <v>3333.5</v>
      </c>
      <c r="L454" s="740"/>
      <c r="M454" s="726"/>
    </row>
    <row r="455" spans="1:13" ht="15" thickBot="1" x14ac:dyDescent="0.35">
      <c r="A455" s="206" t="s">
        <v>1132</v>
      </c>
      <c r="B455" s="227" t="s">
        <v>1133</v>
      </c>
      <c r="C455" s="278">
        <v>250</v>
      </c>
      <c r="D455" s="40" t="s">
        <v>2</v>
      </c>
      <c r="E455" s="40">
        <v>1</v>
      </c>
      <c r="F455" s="40">
        <v>1</v>
      </c>
      <c r="G455" s="40">
        <v>3.18</v>
      </c>
      <c r="H455" s="60" t="s">
        <v>154</v>
      </c>
      <c r="I455" s="60" t="s">
        <v>1765</v>
      </c>
      <c r="J455" s="274">
        <v>6810.35</v>
      </c>
      <c r="K455" s="525">
        <f>J455-(J455*VLOOKUP(H455,'Slevové skupiny'!$B$4:$C$7,2,0))</f>
        <v>6810.35</v>
      </c>
      <c r="L455" s="740"/>
      <c r="M455" s="726"/>
    </row>
    <row r="456" spans="1:13" x14ac:dyDescent="0.3">
      <c r="A456" s="207" t="s">
        <v>1134</v>
      </c>
      <c r="B456" s="231" t="s">
        <v>1135</v>
      </c>
      <c r="C456" s="270" t="s">
        <v>1136</v>
      </c>
      <c r="D456" s="155" t="s">
        <v>2</v>
      </c>
      <c r="E456" s="155">
        <v>1</v>
      </c>
      <c r="F456" s="155">
        <v>1</v>
      </c>
      <c r="G456" s="155">
        <v>0.04</v>
      </c>
      <c r="H456" s="156" t="s">
        <v>154</v>
      </c>
      <c r="I456" s="156" t="s">
        <v>1765</v>
      </c>
      <c r="J456" s="117">
        <v>79.86</v>
      </c>
      <c r="K456" s="526">
        <f>J456-(J456*VLOOKUP(H456,'Slevové skupiny'!$B$4:$C$7,2,0))</f>
        <v>79.86</v>
      </c>
      <c r="L456" s="740"/>
      <c r="M456" s="726"/>
    </row>
    <row r="457" spans="1:13" x14ac:dyDescent="0.3">
      <c r="A457" s="208" t="s">
        <v>1137</v>
      </c>
      <c r="B457" s="223" t="s">
        <v>1138</v>
      </c>
      <c r="C457" s="271" t="s">
        <v>1139</v>
      </c>
      <c r="D457" s="157" t="s">
        <v>2</v>
      </c>
      <c r="E457" s="157">
        <v>1</v>
      </c>
      <c r="F457" s="157">
        <v>1</v>
      </c>
      <c r="G457" s="157">
        <v>0.04</v>
      </c>
      <c r="H457" s="158" t="s">
        <v>154</v>
      </c>
      <c r="I457" s="158" t="s">
        <v>1765</v>
      </c>
      <c r="J457" s="108">
        <v>79.86</v>
      </c>
      <c r="K457" s="527">
        <f>J457-(J457*VLOOKUP(H457,'Slevové skupiny'!$B$4:$C$7,2,0))</f>
        <v>79.86</v>
      </c>
      <c r="L457" s="740"/>
      <c r="M457" s="726"/>
    </row>
    <row r="458" spans="1:13" x14ac:dyDescent="0.3">
      <c r="A458" s="208" t="s">
        <v>1140</v>
      </c>
      <c r="B458" s="223" t="s">
        <v>1141</v>
      </c>
      <c r="C458" s="271" t="s">
        <v>1142</v>
      </c>
      <c r="D458" s="157" t="s">
        <v>2</v>
      </c>
      <c r="E458" s="157">
        <v>1</v>
      </c>
      <c r="F458" s="157">
        <v>1</v>
      </c>
      <c r="G458" s="157">
        <v>0.04</v>
      </c>
      <c r="H458" s="158" t="s">
        <v>154</v>
      </c>
      <c r="I458" s="158" t="s">
        <v>1765</v>
      </c>
      <c r="J458" s="108">
        <v>104.12</v>
      </c>
      <c r="K458" s="527">
        <f>J458-(J458*VLOOKUP(H458,'Slevové skupiny'!$B$4:$C$7,2,0))</f>
        <v>104.12</v>
      </c>
      <c r="L458" s="740"/>
      <c r="M458" s="726"/>
    </row>
    <row r="459" spans="1:13" x14ac:dyDescent="0.3">
      <c r="A459" s="208" t="s">
        <v>1143</v>
      </c>
      <c r="B459" s="223" t="s">
        <v>1144</v>
      </c>
      <c r="C459" s="271" t="s">
        <v>1145</v>
      </c>
      <c r="D459" s="157" t="s">
        <v>2</v>
      </c>
      <c r="E459" s="157">
        <v>1</v>
      </c>
      <c r="F459" s="157">
        <v>1</v>
      </c>
      <c r="G459" s="157">
        <v>0.04</v>
      </c>
      <c r="H459" s="158" t="s">
        <v>154</v>
      </c>
      <c r="I459" s="158" t="s">
        <v>1765</v>
      </c>
      <c r="J459" s="108">
        <v>171.14</v>
      </c>
      <c r="K459" s="527">
        <f>J459-(J459*VLOOKUP(H459,'Slevové skupiny'!$B$4:$C$7,2,0))</f>
        <v>171.14</v>
      </c>
      <c r="L459" s="740"/>
      <c r="M459" s="726"/>
    </row>
    <row r="460" spans="1:13" x14ac:dyDescent="0.3">
      <c r="A460" s="208" t="s">
        <v>1146</v>
      </c>
      <c r="B460" s="223" t="s">
        <v>1147</v>
      </c>
      <c r="C460" s="271" t="s">
        <v>1148</v>
      </c>
      <c r="D460" s="157" t="s">
        <v>2</v>
      </c>
      <c r="E460" s="157">
        <v>1</v>
      </c>
      <c r="F460" s="157">
        <v>1</v>
      </c>
      <c r="G460" s="157">
        <v>0.04</v>
      </c>
      <c r="H460" s="158" t="s">
        <v>154</v>
      </c>
      <c r="I460" s="158" t="s">
        <v>1765</v>
      </c>
      <c r="J460" s="108">
        <v>208.22</v>
      </c>
      <c r="K460" s="527">
        <f>J460-(J460*VLOOKUP(H460,'Slevové skupiny'!$B$4:$C$7,2,0))</f>
        <v>208.22</v>
      </c>
      <c r="L460" s="740"/>
      <c r="M460" s="726"/>
    </row>
    <row r="461" spans="1:13" ht="15" thickBot="1" x14ac:dyDescent="0.35">
      <c r="A461" s="209" t="s">
        <v>1149</v>
      </c>
      <c r="B461" s="232" t="s">
        <v>1150</v>
      </c>
      <c r="C461" s="272" t="s">
        <v>1151</v>
      </c>
      <c r="D461" s="159" t="s">
        <v>2</v>
      </c>
      <c r="E461" s="159">
        <v>1</v>
      </c>
      <c r="F461" s="159">
        <v>1</v>
      </c>
      <c r="G461" s="159">
        <v>0.04</v>
      </c>
      <c r="H461" s="160" t="s">
        <v>154</v>
      </c>
      <c r="I461" s="160" t="s">
        <v>1765</v>
      </c>
      <c r="J461" s="123">
        <v>336.59</v>
      </c>
      <c r="K461" s="528">
        <f>J461-(J461*VLOOKUP(H461,'Slevové skupiny'!$B$4:$C$7,2,0))</f>
        <v>336.59</v>
      </c>
      <c r="L461" s="740"/>
      <c r="M461" s="726"/>
    </row>
    <row r="462" spans="1:13" x14ac:dyDescent="0.3">
      <c r="A462" s="204" t="s">
        <v>1152</v>
      </c>
      <c r="B462" s="218" t="s">
        <v>1153</v>
      </c>
      <c r="C462" s="277" t="s">
        <v>1154</v>
      </c>
      <c r="D462" s="34" t="s">
        <v>2</v>
      </c>
      <c r="E462" s="34">
        <v>1</v>
      </c>
      <c r="F462" s="34">
        <v>1</v>
      </c>
      <c r="G462" s="34">
        <v>0.08</v>
      </c>
      <c r="H462" s="58" t="s">
        <v>154</v>
      </c>
      <c r="I462" s="58" t="s">
        <v>1765</v>
      </c>
      <c r="J462" s="275">
        <v>452.08</v>
      </c>
      <c r="K462" s="523">
        <f>J462-(J462*VLOOKUP(H462,'Slevové skupiny'!$B$4:$C$7,2,0))</f>
        <v>452.08</v>
      </c>
      <c r="L462" s="740"/>
      <c r="M462" s="726"/>
    </row>
    <row r="463" spans="1:13" x14ac:dyDescent="0.3">
      <c r="A463" s="205" t="s">
        <v>1155</v>
      </c>
      <c r="B463" s="226" t="s">
        <v>1156</v>
      </c>
      <c r="C463" s="281" t="s">
        <v>1157</v>
      </c>
      <c r="D463" s="37" t="s">
        <v>2</v>
      </c>
      <c r="E463" s="37">
        <v>1</v>
      </c>
      <c r="F463" s="37">
        <v>1</v>
      </c>
      <c r="G463" s="37">
        <v>0.08</v>
      </c>
      <c r="H463" s="59" t="s">
        <v>154</v>
      </c>
      <c r="I463" s="59" t="s">
        <v>1765</v>
      </c>
      <c r="J463" s="26">
        <v>673.34</v>
      </c>
      <c r="K463" s="524">
        <f>J463-(J463*VLOOKUP(H463,'Slevové skupiny'!$B$4:$C$7,2,0))</f>
        <v>673.34</v>
      </c>
      <c r="L463" s="740"/>
      <c r="M463" s="726"/>
    </row>
    <row r="464" spans="1:13" x14ac:dyDescent="0.3">
      <c r="A464" s="205" t="s">
        <v>1158</v>
      </c>
      <c r="B464" s="226" t="s">
        <v>1159</v>
      </c>
      <c r="C464" s="281" t="s">
        <v>1160</v>
      </c>
      <c r="D464" s="37" t="s">
        <v>2</v>
      </c>
      <c r="E464" s="37">
        <v>1</v>
      </c>
      <c r="F464" s="37">
        <v>1</v>
      </c>
      <c r="G464" s="37">
        <v>0.08</v>
      </c>
      <c r="H464" s="59" t="s">
        <v>154</v>
      </c>
      <c r="I464" s="59" t="s">
        <v>1765</v>
      </c>
      <c r="J464" s="26">
        <v>825.73</v>
      </c>
      <c r="K464" s="524">
        <f>J464-(J464*VLOOKUP(H464,'Slevové skupiny'!$B$4:$C$7,2,0))</f>
        <v>825.73</v>
      </c>
      <c r="L464" s="740"/>
      <c r="M464" s="726"/>
    </row>
    <row r="465" spans="1:13" x14ac:dyDescent="0.3">
      <c r="A465" s="205" t="s">
        <v>1161</v>
      </c>
      <c r="B465" s="226" t="s">
        <v>1162</v>
      </c>
      <c r="C465" s="281" t="s">
        <v>1163</v>
      </c>
      <c r="D465" s="37" t="s">
        <v>2</v>
      </c>
      <c r="E465" s="37">
        <v>1</v>
      </c>
      <c r="F465" s="37">
        <v>1</v>
      </c>
      <c r="G465" s="37">
        <v>0.08</v>
      </c>
      <c r="H465" s="59" t="s">
        <v>154</v>
      </c>
      <c r="I465" s="59" t="s">
        <v>1765</v>
      </c>
      <c r="J465" s="26">
        <v>1343.21</v>
      </c>
      <c r="K465" s="524">
        <f>J465-(J465*VLOOKUP(H465,'Slevové skupiny'!$B$4:$C$7,2,0))</f>
        <v>1343.21</v>
      </c>
      <c r="L465" s="740"/>
      <c r="M465" s="726"/>
    </row>
    <row r="466" spans="1:13" x14ac:dyDescent="0.3">
      <c r="A466" s="205" t="s">
        <v>1164</v>
      </c>
      <c r="B466" s="226" t="s">
        <v>1165</v>
      </c>
      <c r="C466" s="281" t="s">
        <v>1166</v>
      </c>
      <c r="D466" s="37" t="s">
        <v>2</v>
      </c>
      <c r="E466" s="37">
        <v>1</v>
      </c>
      <c r="F466" s="37">
        <v>1</v>
      </c>
      <c r="G466" s="37">
        <v>0.08</v>
      </c>
      <c r="H466" s="59" t="s">
        <v>154</v>
      </c>
      <c r="I466" s="59" t="s">
        <v>1765</v>
      </c>
      <c r="J466" s="26">
        <v>1482.04</v>
      </c>
      <c r="K466" s="524">
        <f>J466-(J466*VLOOKUP(H466,'Slevové skupiny'!$B$4:$C$7,2,0))</f>
        <v>1482.04</v>
      </c>
      <c r="L466" s="740"/>
      <c r="M466" s="726"/>
    </row>
    <row r="467" spans="1:13" ht="15" thickBot="1" x14ac:dyDescent="0.35">
      <c r="A467" s="210" t="s">
        <v>1167</v>
      </c>
      <c r="B467" s="252" t="s">
        <v>1168</v>
      </c>
      <c r="C467" s="278" t="s">
        <v>1169</v>
      </c>
      <c r="D467" s="40" t="s">
        <v>2</v>
      </c>
      <c r="E467" s="40">
        <v>1</v>
      </c>
      <c r="F467" s="40">
        <v>1</v>
      </c>
      <c r="G467" s="40">
        <v>0.08</v>
      </c>
      <c r="H467" s="60" t="s">
        <v>154</v>
      </c>
      <c r="I467" s="60" t="s">
        <v>1765</v>
      </c>
      <c r="J467" s="274">
        <v>2576.98</v>
      </c>
      <c r="K467" s="525">
        <f>J467-(J467*VLOOKUP(H467,'Slevové skupiny'!$B$4:$C$7,2,0))</f>
        <v>2576.98</v>
      </c>
      <c r="L467" s="740"/>
      <c r="M467" s="726"/>
    </row>
    <row r="468" spans="1:13" x14ac:dyDescent="0.3">
      <c r="A468" s="207" t="s">
        <v>1170</v>
      </c>
      <c r="B468" s="231" t="s">
        <v>1171</v>
      </c>
      <c r="C468" s="270" t="s">
        <v>1172</v>
      </c>
      <c r="D468" s="155" t="s">
        <v>2</v>
      </c>
      <c r="E468" s="155">
        <v>1</v>
      </c>
      <c r="F468" s="155">
        <v>1</v>
      </c>
      <c r="G468" s="155">
        <v>7.0000000000000007E-2</v>
      </c>
      <c r="H468" s="156" t="s">
        <v>154</v>
      </c>
      <c r="I468" s="156" t="s">
        <v>1765</v>
      </c>
      <c r="J468" s="117">
        <v>344.84</v>
      </c>
      <c r="K468" s="526">
        <f>J468-(J468*VLOOKUP(H468,'Slevové skupiny'!$B$4:$C$7,2,0))</f>
        <v>344.84</v>
      </c>
      <c r="L468" s="740"/>
      <c r="M468" s="726"/>
    </row>
    <row r="469" spans="1:13" x14ac:dyDescent="0.3">
      <c r="A469" s="208" t="s">
        <v>1173</v>
      </c>
      <c r="B469" s="223" t="s">
        <v>1174</v>
      </c>
      <c r="C469" s="271" t="s">
        <v>1175</v>
      </c>
      <c r="D469" s="157" t="s">
        <v>2</v>
      </c>
      <c r="E469" s="157">
        <v>1</v>
      </c>
      <c r="F469" s="157">
        <v>1</v>
      </c>
      <c r="G469" s="157">
        <v>7.0000000000000007E-2</v>
      </c>
      <c r="H469" s="158" t="s">
        <v>154</v>
      </c>
      <c r="I469" s="158" t="s">
        <v>1765</v>
      </c>
      <c r="J469" s="108">
        <v>426.72</v>
      </c>
      <c r="K469" s="527">
        <f>J469-(J469*VLOOKUP(H469,'Slevové skupiny'!$B$4:$C$7,2,0))</f>
        <v>426.72</v>
      </c>
      <c r="L469" s="740"/>
      <c r="M469" s="726"/>
    </row>
    <row r="470" spans="1:13" x14ac:dyDescent="0.3">
      <c r="A470" s="208" t="s">
        <v>1176</v>
      </c>
      <c r="B470" s="223" t="s">
        <v>1177</v>
      </c>
      <c r="C470" s="271" t="s">
        <v>1160</v>
      </c>
      <c r="D470" s="157" t="s">
        <v>2</v>
      </c>
      <c r="E470" s="157">
        <v>1</v>
      </c>
      <c r="F470" s="157">
        <v>1</v>
      </c>
      <c r="G470" s="157">
        <v>7.0000000000000007E-2</v>
      </c>
      <c r="H470" s="158" t="s">
        <v>154</v>
      </c>
      <c r="I470" s="158" t="s">
        <v>1765</v>
      </c>
      <c r="J470" s="108">
        <v>684.69</v>
      </c>
      <c r="K470" s="527">
        <f>J470-(J470*VLOOKUP(H470,'Slevové skupiny'!$B$4:$C$7,2,0))</f>
        <v>684.69</v>
      </c>
      <c r="L470" s="740"/>
      <c r="M470" s="726"/>
    </row>
    <row r="471" spans="1:13" x14ac:dyDescent="0.3">
      <c r="A471" s="208" t="s">
        <v>1178</v>
      </c>
      <c r="B471" s="223" t="s">
        <v>1179</v>
      </c>
      <c r="C471" s="271" t="s">
        <v>1163</v>
      </c>
      <c r="D471" s="157" t="s">
        <v>2</v>
      </c>
      <c r="E471" s="157">
        <v>1</v>
      </c>
      <c r="F471" s="157">
        <v>1</v>
      </c>
      <c r="G471" s="157">
        <v>7.0000000000000007E-2</v>
      </c>
      <c r="H471" s="158" t="s">
        <v>154</v>
      </c>
      <c r="I471" s="158" t="s">
        <v>1765</v>
      </c>
      <c r="J471" s="108">
        <v>881.72</v>
      </c>
      <c r="K471" s="527">
        <f>J471-(J471*VLOOKUP(H471,'Slevové skupiny'!$B$4:$C$7,2,0))</f>
        <v>881.72</v>
      </c>
      <c r="L471" s="740"/>
      <c r="M471" s="726"/>
    </row>
    <row r="472" spans="1:13" x14ac:dyDescent="0.3">
      <c r="A472" s="208" t="s">
        <v>1180</v>
      </c>
      <c r="B472" s="223" t="s">
        <v>1181</v>
      </c>
      <c r="C472" s="271" t="s">
        <v>1166</v>
      </c>
      <c r="D472" s="157" t="s">
        <v>2</v>
      </c>
      <c r="E472" s="157">
        <v>1</v>
      </c>
      <c r="F472" s="157">
        <v>1</v>
      </c>
      <c r="G472" s="157">
        <v>7.0000000000000007E-2</v>
      </c>
      <c r="H472" s="158" t="s">
        <v>154</v>
      </c>
      <c r="I472" s="158" t="s">
        <v>1765</v>
      </c>
      <c r="J472" s="108">
        <v>1241.3699999999999</v>
      </c>
      <c r="K472" s="527">
        <f>J472-(J472*VLOOKUP(H472,'Slevové skupiny'!$B$4:$C$7,2,0))</f>
        <v>1241.3699999999999</v>
      </c>
      <c r="L472" s="740"/>
      <c r="M472" s="726"/>
    </row>
    <row r="473" spans="1:13" ht="15" thickBot="1" x14ac:dyDescent="0.35">
      <c r="A473" s="209" t="s">
        <v>1182</v>
      </c>
      <c r="B473" s="232" t="s">
        <v>1183</v>
      </c>
      <c r="C473" s="272" t="s">
        <v>1169</v>
      </c>
      <c r="D473" s="159" t="s">
        <v>2</v>
      </c>
      <c r="E473" s="159">
        <v>1</v>
      </c>
      <c r="F473" s="159">
        <v>1</v>
      </c>
      <c r="G473" s="159">
        <v>7.0000000000000007E-2</v>
      </c>
      <c r="H473" s="160" t="s">
        <v>154</v>
      </c>
      <c r="I473" s="160" t="s">
        <v>1765</v>
      </c>
      <c r="J473" s="123">
        <v>1700.96</v>
      </c>
      <c r="K473" s="528">
        <f>J473-(J473*VLOOKUP(H473,'Slevové skupiny'!$B$4:$C$7,2,0))</f>
        <v>1700.96</v>
      </c>
      <c r="L473" s="740"/>
      <c r="M473" s="726"/>
    </row>
    <row r="474" spans="1:13" x14ac:dyDescent="0.3">
      <c r="A474" s="204" t="s">
        <v>1184</v>
      </c>
      <c r="B474" s="225" t="s">
        <v>1185</v>
      </c>
      <c r="C474" s="277">
        <v>160</v>
      </c>
      <c r="D474" s="34" t="s">
        <v>2</v>
      </c>
      <c r="E474" s="34">
        <v>1</v>
      </c>
      <c r="F474" s="34">
        <v>1</v>
      </c>
      <c r="G474" s="34">
        <v>1.59</v>
      </c>
      <c r="H474" s="58" t="s">
        <v>154</v>
      </c>
      <c r="I474" s="58" t="s">
        <v>1765</v>
      </c>
      <c r="J474" s="275">
        <v>2795.39</v>
      </c>
      <c r="K474" s="523">
        <f>J474-(J474*VLOOKUP(H474,'Slevové skupiny'!$B$4:$C$7,2,0))</f>
        <v>2795.39</v>
      </c>
      <c r="L474" s="740"/>
      <c r="M474" s="726"/>
    </row>
    <row r="475" spans="1:13" x14ac:dyDescent="0.3">
      <c r="A475" s="205" t="s">
        <v>1186</v>
      </c>
      <c r="B475" s="226" t="s">
        <v>1187</v>
      </c>
      <c r="C475" s="281">
        <v>200</v>
      </c>
      <c r="D475" s="37" t="s">
        <v>2</v>
      </c>
      <c r="E475" s="37">
        <v>1</v>
      </c>
      <c r="F475" s="37">
        <v>1</v>
      </c>
      <c r="G475" s="37">
        <v>3</v>
      </c>
      <c r="H475" s="59" t="s">
        <v>154</v>
      </c>
      <c r="I475" s="59" t="s">
        <v>1765</v>
      </c>
      <c r="J475" s="26">
        <v>3979.15</v>
      </c>
      <c r="K475" s="524">
        <f>J475-(J475*VLOOKUP(H475,'Slevové skupiny'!$B$4:$C$7,2,0))</f>
        <v>3979.15</v>
      </c>
      <c r="L475" s="740"/>
      <c r="M475" s="726"/>
    </row>
    <row r="476" spans="1:13" ht="15" thickBot="1" x14ac:dyDescent="0.35">
      <c r="A476" s="206" t="s">
        <v>1188</v>
      </c>
      <c r="B476" s="227" t="s">
        <v>1189</v>
      </c>
      <c r="C476" s="278">
        <v>250</v>
      </c>
      <c r="D476" s="40" t="s">
        <v>2</v>
      </c>
      <c r="E476" s="40">
        <v>1</v>
      </c>
      <c r="F476" s="40">
        <v>1</v>
      </c>
      <c r="G476" s="40">
        <v>5.0199999999999996</v>
      </c>
      <c r="H476" s="60" t="s">
        <v>154</v>
      </c>
      <c r="I476" s="60" t="s">
        <v>1765</v>
      </c>
      <c r="J476" s="274">
        <v>6997.03</v>
      </c>
      <c r="K476" s="525">
        <f>J476-(J476*VLOOKUP(H476,'Slevové skupiny'!$B$4:$C$7,2,0))</f>
        <v>6997.03</v>
      </c>
      <c r="L476" s="740"/>
      <c r="M476" s="726"/>
    </row>
    <row r="477" spans="1:13" x14ac:dyDescent="0.3">
      <c r="A477" s="207" t="s">
        <v>1190</v>
      </c>
      <c r="B477" s="231" t="s">
        <v>1191</v>
      </c>
      <c r="C477" s="270">
        <v>160</v>
      </c>
      <c r="D477" s="155" t="s">
        <v>2</v>
      </c>
      <c r="E477" s="155">
        <v>1</v>
      </c>
      <c r="F477" s="155">
        <v>1</v>
      </c>
      <c r="G477" s="155">
        <v>2.8039999999999998</v>
      </c>
      <c r="H477" s="161" t="s">
        <v>891</v>
      </c>
      <c r="I477" s="161" t="s">
        <v>1765</v>
      </c>
      <c r="J477" s="117">
        <v>1237.3699999999999</v>
      </c>
      <c r="K477" s="526">
        <f>J477-(J477*VLOOKUP(H477,'Slevové skupiny'!$B$4:$C$7,2,0))</f>
        <v>1237.3699999999999</v>
      </c>
      <c r="L477" s="740"/>
      <c r="M477" s="726"/>
    </row>
    <row r="478" spans="1:13" x14ac:dyDescent="0.3">
      <c r="A478" s="208" t="s">
        <v>1192</v>
      </c>
      <c r="B478" s="223" t="s">
        <v>1193</v>
      </c>
      <c r="C478" s="271">
        <v>200</v>
      </c>
      <c r="D478" s="157" t="s">
        <v>2</v>
      </c>
      <c r="E478" s="157">
        <v>1</v>
      </c>
      <c r="F478" s="157">
        <v>1</v>
      </c>
      <c r="G478" s="157">
        <v>3.77</v>
      </c>
      <c r="H478" s="162" t="s">
        <v>891</v>
      </c>
      <c r="I478" s="162" t="s">
        <v>1765</v>
      </c>
      <c r="J478" s="108">
        <v>1795.98</v>
      </c>
      <c r="K478" s="527">
        <f>J478-(J478*VLOOKUP(H478,'Slevové skupiny'!$B$4:$C$7,2,0))</f>
        <v>1795.98</v>
      </c>
      <c r="L478" s="740"/>
      <c r="M478" s="726"/>
    </row>
    <row r="479" spans="1:13" ht="15" thickBot="1" x14ac:dyDescent="0.35">
      <c r="A479" s="209" t="s">
        <v>1194</v>
      </c>
      <c r="B479" s="232" t="s">
        <v>1195</v>
      </c>
      <c r="C479" s="272">
        <v>250</v>
      </c>
      <c r="D479" s="159" t="s">
        <v>2</v>
      </c>
      <c r="E479" s="159">
        <v>1</v>
      </c>
      <c r="F479" s="159">
        <v>1</v>
      </c>
      <c r="G479" s="159">
        <v>6.04</v>
      </c>
      <c r="H479" s="163" t="s">
        <v>891</v>
      </c>
      <c r="I479" s="163" t="s">
        <v>1765</v>
      </c>
      <c r="J479" s="123">
        <v>2638.5</v>
      </c>
      <c r="K479" s="528">
        <f>J479-(J479*VLOOKUP(H479,'Slevové skupiny'!$B$4:$C$7,2,0))</f>
        <v>2638.5</v>
      </c>
      <c r="L479" s="741"/>
      <c r="M479" s="727"/>
    </row>
    <row r="480" spans="1:13" ht="15" customHeight="1" x14ac:dyDescent="0.3">
      <c r="A480" s="204" t="s">
        <v>1196</v>
      </c>
      <c r="B480" s="225" t="s">
        <v>1197</v>
      </c>
      <c r="C480" s="277" t="s">
        <v>1198</v>
      </c>
      <c r="D480" s="34" t="s">
        <v>2</v>
      </c>
      <c r="E480" s="34">
        <v>1</v>
      </c>
      <c r="F480" s="34">
        <v>1</v>
      </c>
      <c r="G480" s="34">
        <v>1.6</v>
      </c>
      <c r="H480" s="58" t="s">
        <v>891</v>
      </c>
      <c r="I480" s="58" t="s">
        <v>1766</v>
      </c>
      <c r="J480" s="275">
        <v>7066.98</v>
      </c>
      <c r="K480" s="523">
        <f>J480-(J480*VLOOKUP(H480,'Slevové skupiny'!$B$4:$C$7,2,0))</f>
        <v>7066.98</v>
      </c>
      <c r="L480" s="739" t="s">
        <v>1981</v>
      </c>
      <c r="M480" s="725" t="str">
        <f>VLOOKUP(H480,'Slevové skupiny'!$B$4:$D$7,3,0)</f>
        <v>Sleva 0 %</v>
      </c>
    </row>
    <row r="481" spans="1:13" x14ac:dyDescent="0.3">
      <c r="A481" s="205" t="s">
        <v>1199</v>
      </c>
      <c r="B481" s="226" t="s">
        <v>1200</v>
      </c>
      <c r="C481" s="281" t="s">
        <v>1201</v>
      </c>
      <c r="D481" s="37" t="s">
        <v>2</v>
      </c>
      <c r="E481" s="37">
        <v>1</v>
      </c>
      <c r="F481" s="37">
        <v>1</v>
      </c>
      <c r="G481" s="37">
        <v>2</v>
      </c>
      <c r="H481" s="59" t="s">
        <v>891</v>
      </c>
      <c r="I481" s="59" t="s">
        <v>1766</v>
      </c>
      <c r="J481" s="26">
        <v>8704.09</v>
      </c>
      <c r="K481" s="524">
        <f>J481-(J481*VLOOKUP(H481,'Slevové skupiny'!$B$4:$C$7,2,0))</f>
        <v>8704.09</v>
      </c>
      <c r="L481" s="740"/>
      <c r="M481" s="726"/>
    </row>
    <row r="482" spans="1:13" x14ac:dyDescent="0.3">
      <c r="A482" s="205" t="s">
        <v>1202</v>
      </c>
      <c r="B482" s="226" t="s">
        <v>1203</v>
      </c>
      <c r="C482" s="281" t="s">
        <v>1198</v>
      </c>
      <c r="D482" s="37" t="s">
        <v>2</v>
      </c>
      <c r="E482" s="37">
        <v>1</v>
      </c>
      <c r="F482" s="37">
        <v>1</v>
      </c>
      <c r="G482" s="37">
        <v>2</v>
      </c>
      <c r="H482" s="59" t="s">
        <v>891</v>
      </c>
      <c r="I482" s="59" t="s">
        <v>1766</v>
      </c>
      <c r="J482" s="26">
        <v>7871.87</v>
      </c>
      <c r="K482" s="524">
        <f>J482-(J482*VLOOKUP(H482,'Slevové skupiny'!$B$4:$C$7,2,0))</f>
        <v>7871.87</v>
      </c>
      <c r="L482" s="740"/>
      <c r="M482" s="726"/>
    </row>
    <row r="483" spans="1:13" x14ac:dyDescent="0.3">
      <c r="A483" s="205" t="s">
        <v>1204</v>
      </c>
      <c r="B483" s="226" t="s">
        <v>1205</v>
      </c>
      <c r="C483" s="281" t="s">
        <v>1198</v>
      </c>
      <c r="D483" s="37" t="s">
        <v>2</v>
      </c>
      <c r="E483" s="37">
        <v>1</v>
      </c>
      <c r="F483" s="37">
        <v>1</v>
      </c>
      <c r="G483" s="37">
        <v>2.1</v>
      </c>
      <c r="H483" s="59" t="s">
        <v>891</v>
      </c>
      <c r="I483" s="59" t="s">
        <v>1766</v>
      </c>
      <c r="J483" s="26">
        <v>8789.43</v>
      </c>
      <c r="K483" s="524">
        <f>J483-(J483*VLOOKUP(H483,'Slevové skupiny'!$B$4:$C$7,2,0))</f>
        <v>8789.43</v>
      </c>
      <c r="L483" s="740"/>
      <c r="M483" s="726"/>
    </row>
    <row r="484" spans="1:13" ht="15" thickBot="1" x14ac:dyDescent="0.35">
      <c r="A484" s="206" t="s">
        <v>1206</v>
      </c>
      <c r="B484" s="227" t="s">
        <v>1207</v>
      </c>
      <c r="C484" s="278" t="s">
        <v>1208</v>
      </c>
      <c r="D484" s="40" t="s">
        <v>2</v>
      </c>
      <c r="E484" s="40">
        <v>1</v>
      </c>
      <c r="F484" s="40">
        <v>1</v>
      </c>
      <c r="G484" s="40"/>
      <c r="H484" s="60" t="s">
        <v>891</v>
      </c>
      <c r="I484" s="60" t="s">
        <v>1766</v>
      </c>
      <c r="J484" s="274">
        <v>5149.71</v>
      </c>
      <c r="K484" s="525">
        <f>J484-(J484*VLOOKUP(H484,'Slevové skupiny'!$B$4:$C$7,2,0))</f>
        <v>5149.71</v>
      </c>
      <c r="L484" s="740"/>
      <c r="M484" s="726"/>
    </row>
    <row r="485" spans="1:13" s="1" customFormat="1" x14ac:dyDescent="0.3">
      <c r="A485" s="164" t="s">
        <v>1209</v>
      </c>
      <c r="B485" s="249" t="s">
        <v>1210</v>
      </c>
      <c r="C485" s="287" t="s">
        <v>1211</v>
      </c>
      <c r="D485" s="165" t="s">
        <v>2</v>
      </c>
      <c r="E485" s="165">
        <v>1</v>
      </c>
      <c r="F485" s="165">
        <v>1</v>
      </c>
      <c r="G485" s="165">
        <v>1.6</v>
      </c>
      <c r="H485" s="161" t="s">
        <v>891</v>
      </c>
      <c r="I485" s="161" t="s">
        <v>1766</v>
      </c>
      <c r="J485" s="117">
        <v>5050.21</v>
      </c>
      <c r="K485" s="526">
        <f>J485-(J485*VLOOKUP(H485,'Slevové skupiny'!$B$4:$C$7,2,0))</f>
        <v>5050.21</v>
      </c>
      <c r="L485" s="740"/>
      <c r="M485" s="726"/>
    </row>
    <row r="486" spans="1:13" s="1" customFormat="1" ht="15" thickBot="1" x14ac:dyDescent="0.35">
      <c r="A486" s="211" t="s">
        <v>1212</v>
      </c>
      <c r="B486" s="250" t="s">
        <v>1213</v>
      </c>
      <c r="C486" s="288" t="s">
        <v>1214</v>
      </c>
      <c r="D486" s="166" t="s">
        <v>2</v>
      </c>
      <c r="E486" s="166">
        <v>1</v>
      </c>
      <c r="F486" s="166">
        <v>1</v>
      </c>
      <c r="G486" s="166">
        <v>2</v>
      </c>
      <c r="H486" s="163" t="s">
        <v>891</v>
      </c>
      <c r="I486" s="163" t="s">
        <v>1766</v>
      </c>
      <c r="J486" s="123">
        <v>6209.15</v>
      </c>
      <c r="K486" s="528">
        <f>J486-(J486*VLOOKUP(H486,'Slevové skupiny'!$B$4:$C$7,2,0))</f>
        <v>6209.15</v>
      </c>
      <c r="L486" s="740"/>
      <c r="M486" s="726"/>
    </row>
    <row r="487" spans="1:13" s="1" customFormat="1" x14ac:dyDescent="0.3">
      <c r="A487" s="64" t="s">
        <v>1215</v>
      </c>
      <c r="B487" s="218" t="s">
        <v>1216</v>
      </c>
      <c r="C487" s="280" t="s">
        <v>1211</v>
      </c>
      <c r="D487" s="65" t="s">
        <v>2</v>
      </c>
      <c r="E487" s="65">
        <v>1</v>
      </c>
      <c r="F487" s="65">
        <v>1</v>
      </c>
      <c r="G487" s="65">
        <v>5.0999999999999996</v>
      </c>
      <c r="H487" s="61" t="s">
        <v>891</v>
      </c>
      <c r="I487" s="61" t="s">
        <v>1766</v>
      </c>
      <c r="J487" s="275">
        <v>9848.0499999999993</v>
      </c>
      <c r="K487" s="523">
        <f>J487-(J487*VLOOKUP(H487,'Slevové skupiny'!$B$4:$C$7,2,0))</f>
        <v>9848.0499999999993</v>
      </c>
      <c r="L487" s="740"/>
      <c r="M487" s="726"/>
    </row>
    <row r="488" spans="1:13" s="1" customFormat="1" x14ac:dyDescent="0.3">
      <c r="A488" s="70" t="s">
        <v>1217</v>
      </c>
      <c r="B488" s="219" t="s">
        <v>1218</v>
      </c>
      <c r="C488" s="282" t="s">
        <v>1214</v>
      </c>
      <c r="D488" s="67" t="s">
        <v>2</v>
      </c>
      <c r="E488" s="67">
        <v>1</v>
      </c>
      <c r="F488" s="67">
        <v>1</v>
      </c>
      <c r="G488" s="67">
        <v>5.0999999999999996</v>
      </c>
      <c r="H488" s="62" t="s">
        <v>891</v>
      </c>
      <c r="I488" s="62" t="s">
        <v>1766</v>
      </c>
      <c r="J488" s="26">
        <v>10662.7</v>
      </c>
      <c r="K488" s="524">
        <f>J488-(J488*VLOOKUP(H488,'Slevové skupiny'!$B$4:$C$7,2,0))</f>
        <v>10662.7</v>
      </c>
      <c r="L488" s="740"/>
      <c r="M488" s="726"/>
    </row>
    <row r="489" spans="1:13" s="1" customFormat="1" x14ac:dyDescent="0.3">
      <c r="A489" s="70" t="s">
        <v>1219</v>
      </c>
      <c r="B489" s="219" t="s">
        <v>1220</v>
      </c>
      <c r="C489" s="282" t="s">
        <v>1211</v>
      </c>
      <c r="D489" s="67" t="s">
        <v>2</v>
      </c>
      <c r="E489" s="67">
        <v>1</v>
      </c>
      <c r="F489" s="67">
        <v>1</v>
      </c>
      <c r="G489" s="67">
        <v>5.0999999999999996</v>
      </c>
      <c r="H489" s="62" t="s">
        <v>891</v>
      </c>
      <c r="I489" s="62" t="s">
        <v>1766</v>
      </c>
      <c r="J489" s="26">
        <v>11891.39</v>
      </c>
      <c r="K489" s="524">
        <f>J489-(J489*VLOOKUP(H489,'Slevové skupiny'!$B$4:$C$7,2,0))</f>
        <v>11891.39</v>
      </c>
      <c r="L489" s="740"/>
      <c r="M489" s="726"/>
    </row>
    <row r="490" spans="1:13" s="1" customFormat="1" ht="15" thickBot="1" x14ac:dyDescent="0.35">
      <c r="A490" s="212" t="s">
        <v>1221</v>
      </c>
      <c r="B490" s="220" t="s">
        <v>1222</v>
      </c>
      <c r="C490" s="284" t="s">
        <v>1214</v>
      </c>
      <c r="D490" s="66" t="s">
        <v>2</v>
      </c>
      <c r="E490" s="66">
        <v>1</v>
      </c>
      <c r="F490" s="66">
        <v>1</v>
      </c>
      <c r="G490" s="66">
        <v>5.0999999999999996</v>
      </c>
      <c r="H490" s="63" t="s">
        <v>891</v>
      </c>
      <c r="I490" s="63" t="s">
        <v>1766</v>
      </c>
      <c r="J490" s="274">
        <v>12729.34</v>
      </c>
      <c r="K490" s="525">
        <f>J490-(J490*VLOOKUP(H490,'Slevové skupiny'!$B$4:$C$7,2,0))</f>
        <v>12729.34</v>
      </c>
      <c r="L490" s="740"/>
      <c r="M490" s="726"/>
    </row>
    <row r="491" spans="1:13" x14ac:dyDescent="0.3">
      <c r="A491" s="207" t="s">
        <v>1223</v>
      </c>
      <c r="B491" s="231" t="s">
        <v>1224</v>
      </c>
      <c r="C491" s="270">
        <v>20</v>
      </c>
      <c r="D491" s="155" t="s">
        <v>2</v>
      </c>
      <c r="E491" s="155">
        <v>1</v>
      </c>
      <c r="F491" s="155">
        <v>1</v>
      </c>
      <c r="G491" s="155">
        <v>0.06</v>
      </c>
      <c r="H491" s="156" t="s">
        <v>891</v>
      </c>
      <c r="I491" s="156" t="s">
        <v>1766</v>
      </c>
      <c r="J491" s="117">
        <v>489.18</v>
      </c>
      <c r="K491" s="526">
        <f>J491-(J491*VLOOKUP(H491,'Slevové skupiny'!$B$4:$C$7,2,0))</f>
        <v>489.18</v>
      </c>
      <c r="L491" s="740"/>
      <c r="M491" s="726"/>
    </row>
    <row r="492" spans="1:13" x14ac:dyDescent="0.3">
      <c r="A492" s="208" t="s">
        <v>1225</v>
      </c>
      <c r="B492" s="223" t="s">
        <v>1226</v>
      </c>
      <c r="C492" s="271">
        <v>25</v>
      </c>
      <c r="D492" s="157" t="s">
        <v>2</v>
      </c>
      <c r="E492" s="157">
        <v>1</v>
      </c>
      <c r="F492" s="157">
        <v>1</v>
      </c>
      <c r="G492" s="157">
        <v>0.1</v>
      </c>
      <c r="H492" s="158" t="s">
        <v>891</v>
      </c>
      <c r="I492" s="167" t="s">
        <v>1766</v>
      </c>
      <c r="J492" s="108">
        <v>612.03</v>
      </c>
      <c r="K492" s="527">
        <f>J492-(J492*VLOOKUP(H492,'Slevové skupiny'!$B$4:$C$7,2,0))</f>
        <v>612.03</v>
      </c>
      <c r="L492" s="740"/>
      <c r="M492" s="726"/>
    </row>
    <row r="493" spans="1:13" x14ac:dyDescent="0.3">
      <c r="A493" s="208" t="s">
        <v>1227</v>
      </c>
      <c r="B493" s="223" t="s">
        <v>1228</v>
      </c>
      <c r="C493" s="271">
        <v>32</v>
      </c>
      <c r="D493" s="157" t="s">
        <v>2</v>
      </c>
      <c r="E493" s="157">
        <v>1</v>
      </c>
      <c r="F493" s="157">
        <v>1</v>
      </c>
      <c r="G493" s="157">
        <v>0.18</v>
      </c>
      <c r="H493" s="158" t="s">
        <v>891</v>
      </c>
      <c r="I493" s="167" t="s">
        <v>1766</v>
      </c>
      <c r="J493" s="108">
        <v>679.2</v>
      </c>
      <c r="K493" s="527">
        <f>J493-(J493*VLOOKUP(H493,'Slevové skupiny'!$B$4:$C$7,2,0))</f>
        <v>679.2</v>
      </c>
      <c r="L493" s="740"/>
      <c r="M493" s="726"/>
    </row>
    <row r="494" spans="1:13" x14ac:dyDescent="0.3">
      <c r="A494" s="208" t="s">
        <v>1229</v>
      </c>
      <c r="B494" s="223" t="s">
        <v>1230</v>
      </c>
      <c r="C494" s="271">
        <v>40</v>
      </c>
      <c r="D494" s="157" t="s">
        <v>2</v>
      </c>
      <c r="E494" s="157">
        <v>1</v>
      </c>
      <c r="F494" s="157">
        <v>1</v>
      </c>
      <c r="G494" s="157">
        <v>0.23</v>
      </c>
      <c r="H494" s="158" t="s">
        <v>891</v>
      </c>
      <c r="I494" s="167" t="s">
        <v>1766</v>
      </c>
      <c r="J494" s="108">
        <v>732.07</v>
      </c>
      <c r="K494" s="527">
        <f>J494-(J494*VLOOKUP(H494,'Slevové skupiny'!$B$4:$C$7,2,0))</f>
        <v>732.07</v>
      </c>
      <c r="L494" s="740"/>
      <c r="M494" s="726"/>
    </row>
    <row r="495" spans="1:13" x14ac:dyDescent="0.3">
      <c r="A495" s="208" t="s">
        <v>1231</v>
      </c>
      <c r="B495" s="223" t="s">
        <v>1232</v>
      </c>
      <c r="C495" s="271">
        <v>50</v>
      </c>
      <c r="D495" s="157" t="s">
        <v>2</v>
      </c>
      <c r="E495" s="157">
        <v>1</v>
      </c>
      <c r="F495" s="157">
        <v>1</v>
      </c>
      <c r="G495" s="157">
        <v>0.34</v>
      </c>
      <c r="H495" s="158" t="s">
        <v>891</v>
      </c>
      <c r="I495" s="167" t="s">
        <v>1766</v>
      </c>
      <c r="J495" s="108">
        <v>813.08</v>
      </c>
      <c r="K495" s="527">
        <f>J495-(J495*VLOOKUP(H495,'Slevové skupiny'!$B$4:$C$7,2,0))</f>
        <v>813.08</v>
      </c>
      <c r="L495" s="740"/>
      <c r="M495" s="726"/>
    </row>
    <row r="496" spans="1:13" x14ac:dyDescent="0.3">
      <c r="A496" s="208" t="s">
        <v>1233</v>
      </c>
      <c r="B496" s="223" t="s">
        <v>1234</v>
      </c>
      <c r="C496" s="271">
        <v>63</v>
      </c>
      <c r="D496" s="157" t="s">
        <v>2</v>
      </c>
      <c r="E496" s="157">
        <v>1</v>
      </c>
      <c r="F496" s="157">
        <v>1</v>
      </c>
      <c r="G496" s="157">
        <v>0.63</v>
      </c>
      <c r="H496" s="158" t="s">
        <v>891</v>
      </c>
      <c r="I496" s="167" t="s">
        <v>1766</v>
      </c>
      <c r="J496" s="108">
        <v>1035.94</v>
      </c>
      <c r="K496" s="527">
        <f>J496-(J496*VLOOKUP(H496,'Slevové skupiny'!$B$4:$C$7,2,0))</f>
        <v>1035.94</v>
      </c>
      <c r="L496" s="740"/>
      <c r="M496" s="726"/>
    </row>
    <row r="497" spans="1:13" x14ac:dyDescent="0.3">
      <c r="A497" s="208" t="s">
        <v>1235</v>
      </c>
      <c r="B497" s="223" t="s">
        <v>1236</v>
      </c>
      <c r="C497" s="271">
        <v>75</v>
      </c>
      <c r="D497" s="157" t="s">
        <v>2</v>
      </c>
      <c r="E497" s="157">
        <v>1</v>
      </c>
      <c r="F497" s="157">
        <v>1</v>
      </c>
      <c r="G497" s="157">
        <v>0.84</v>
      </c>
      <c r="H497" s="158" t="s">
        <v>891</v>
      </c>
      <c r="I497" s="167" t="s">
        <v>1766</v>
      </c>
      <c r="J497" s="108">
        <v>1289.9000000000001</v>
      </c>
      <c r="K497" s="527">
        <f>J497-(J497*VLOOKUP(H497,'Slevové skupiny'!$B$4:$C$7,2,0))</f>
        <v>1289.9000000000001</v>
      </c>
      <c r="L497" s="740"/>
      <c r="M497" s="726"/>
    </row>
    <row r="498" spans="1:13" x14ac:dyDescent="0.3">
      <c r="A498" s="208" t="s">
        <v>1237</v>
      </c>
      <c r="B498" s="223" t="s">
        <v>1238</v>
      </c>
      <c r="C498" s="271">
        <v>90</v>
      </c>
      <c r="D498" s="157" t="s">
        <v>2</v>
      </c>
      <c r="E498" s="157">
        <v>1</v>
      </c>
      <c r="F498" s="157">
        <v>1</v>
      </c>
      <c r="G498" s="157">
        <v>1.52</v>
      </c>
      <c r="H498" s="158" t="s">
        <v>891</v>
      </c>
      <c r="I498" s="167" t="s">
        <v>1766</v>
      </c>
      <c r="J498" s="108">
        <v>1655.79</v>
      </c>
      <c r="K498" s="527">
        <f>J498-(J498*VLOOKUP(H498,'Slevové skupiny'!$B$4:$C$7,2,0))</f>
        <v>1655.79</v>
      </c>
      <c r="L498" s="740"/>
      <c r="M498" s="726"/>
    </row>
    <row r="499" spans="1:13" x14ac:dyDescent="0.3">
      <c r="A499" s="213" t="s">
        <v>1239</v>
      </c>
      <c r="B499" s="224" t="s">
        <v>1240</v>
      </c>
      <c r="C499" s="285">
        <v>110</v>
      </c>
      <c r="D499" s="168" t="s">
        <v>2</v>
      </c>
      <c r="E499" s="168">
        <v>1</v>
      </c>
      <c r="F499" s="168">
        <v>1</v>
      </c>
      <c r="G499" s="168">
        <v>1.7</v>
      </c>
      <c r="H499" s="169" t="s">
        <v>891</v>
      </c>
      <c r="I499" s="167" t="s">
        <v>1766</v>
      </c>
      <c r="J499" s="108">
        <v>2878.65</v>
      </c>
      <c r="K499" s="527">
        <f>J499-(J499*VLOOKUP(H499,'Slevové skupiny'!$B$4:$C$7,2,0))</f>
        <v>2878.65</v>
      </c>
      <c r="L499" s="740"/>
      <c r="M499" s="726"/>
    </row>
    <row r="500" spans="1:13" ht="15" thickBot="1" x14ac:dyDescent="0.35">
      <c r="A500" s="214" t="s">
        <v>1241</v>
      </c>
      <c r="B500" s="230" t="s">
        <v>1242</v>
      </c>
      <c r="C500" s="286">
        <v>125</v>
      </c>
      <c r="D500" s="170" t="s">
        <v>2</v>
      </c>
      <c r="E500" s="170">
        <v>1</v>
      </c>
      <c r="F500" s="170">
        <v>1</v>
      </c>
      <c r="G500" s="170"/>
      <c r="H500" s="171" t="s">
        <v>891</v>
      </c>
      <c r="I500" s="160" t="s">
        <v>1766</v>
      </c>
      <c r="J500" s="123">
        <v>4360.16</v>
      </c>
      <c r="K500" s="528">
        <f>J500-(J500*VLOOKUP(H500,'Slevové skupiny'!$B$4:$C$7,2,0))</f>
        <v>4360.16</v>
      </c>
      <c r="L500" s="740"/>
      <c r="M500" s="726"/>
    </row>
    <row r="501" spans="1:13" x14ac:dyDescent="0.3">
      <c r="A501" s="204" t="s">
        <v>1243</v>
      </c>
      <c r="B501" s="225" t="s">
        <v>1244</v>
      </c>
      <c r="C501" s="277" t="s">
        <v>399</v>
      </c>
      <c r="D501" s="34" t="s">
        <v>1245</v>
      </c>
      <c r="E501" s="34">
        <v>40</v>
      </c>
      <c r="F501" s="34">
        <v>1</v>
      </c>
      <c r="G501" s="34">
        <v>0.13</v>
      </c>
      <c r="H501" s="58" t="s">
        <v>891</v>
      </c>
      <c r="I501" s="58" t="s">
        <v>1765</v>
      </c>
      <c r="J501" s="275">
        <v>1283.57</v>
      </c>
      <c r="K501" s="523">
        <f>J501-(J501*VLOOKUP(H501,'Slevové skupiny'!$B$4:$C$7,2,0))</f>
        <v>1283.57</v>
      </c>
      <c r="L501" s="740"/>
      <c r="M501" s="726"/>
    </row>
    <row r="502" spans="1:13" x14ac:dyDescent="0.3">
      <c r="A502" s="205" t="s">
        <v>1246</v>
      </c>
      <c r="B502" s="226" t="s">
        <v>1247</v>
      </c>
      <c r="C502" s="281" t="s">
        <v>617</v>
      </c>
      <c r="D502" s="37" t="s">
        <v>1245</v>
      </c>
      <c r="E502" s="37">
        <v>40</v>
      </c>
      <c r="F502" s="37">
        <v>1</v>
      </c>
      <c r="G502" s="37">
        <v>0.15</v>
      </c>
      <c r="H502" s="59" t="s">
        <v>891</v>
      </c>
      <c r="I502" s="59" t="s">
        <v>1765</v>
      </c>
      <c r="J502" s="26">
        <v>1283.57</v>
      </c>
      <c r="K502" s="524">
        <f>J502-(J502*VLOOKUP(H502,'Slevové skupiny'!$B$4:$C$7,2,0))</f>
        <v>1283.57</v>
      </c>
      <c r="L502" s="740"/>
      <c r="M502" s="726"/>
    </row>
    <row r="503" spans="1:13" x14ac:dyDescent="0.3">
      <c r="A503" s="205" t="s">
        <v>1248</v>
      </c>
      <c r="B503" s="226" t="s">
        <v>1249</v>
      </c>
      <c r="C503" s="281" t="s">
        <v>620</v>
      </c>
      <c r="D503" s="37" t="s">
        <v>1245</v>
      </c>
      <c r="E503" s="37">
        <v>40</v>
      </c>
      <c r="F503" s="37">
        <v>1</v>
      </c>
      <c r="G503" s="37">
        <v>0.16</v>
      </c>
      <c r="H503" s="59" t="s">
        <v>891</v>
      </c>
      <c r="I503" s="59" t="s">
        <v>1765</v>
      </c>
      <c r="J503" s="26">
        <v>1283.57</v>
      </c>
      <c r="K503" s="524">
        <f>J503-(J503*VLOOKUP(H503,'Slevové skupiny'!$B$4:$C$7,2,0))</f>
        <v>1283.57</v>
      </c>
      <c r="L503" s="740"/>
      <c r="M503" s="726"/>
    </row>
    <row r="504" spans="1:13" x14ac:dyDescent="0.3">
      <c r="A504" s="205" t="s">
        <v>1955</v>
      </c>
      <c r="B504" s="226" t="s">
        <v>1250</v>
      </c>
      <c r="C504" s="281" t="s">
        <v>623</v>
      </c>
      <c r="D504" s="37" t="s">
        <v>1245</v>
      </c>
      <c r="E504" s="37">
        <v>30</v>
      </c>
      <c r="F504" s="37">
        <v>1</v>
      </c>
      <c r="G504" s="37">
        <v>0.4</v>
      </c>
      <c r="H504" s="59" t="s">
        <v>891</v>
      </c>
      <c r="I504" s="59" t="s">
        <v>1765</v>
      </c>
      <c r="J504" s="26">
        <v>1283.57</v>
      </c>
      <c r="K504" s="524">
        <f>J504-(J504*VLOOKUP(H504,'Slevové skupiny'!$B$4:$C$7,2,0))</f>
        <v>1283.57</v>
      </c>
      <c r="L504" s="740"/>
      <c r="M504" s="726"/>
    </row>
    <row r="505" spans="1:13" x14ac:dyDescent="0.3">
      <c r="A505" s="205" t="s">
        <v>1251</v>
      </c>
      <c r="B505" s="226" t="s">
        <v>1252</v>
      </c>
      <c r="C505" s="281" t="s">
        <v>626</v>
      </c>
      <c r="D505" s="37" t="s">
        <v>1245</v>
      </c>
      <c r="E505" s="37">
        <v>30</v>
      </c>
      <c r="F505" s="37">
        <v>1</v>
      </c>
      <c r="G505" s="37">
        <v>0.77</v>
      </c>
      <c r="H505" s="59" t="s">
        <v>891</v>
      </c>
      <c r="I505" s="59" t="s">
        <v>1765</v>
      </c>
      <c r="J505" s="26">
        <v>1283.57</v>
      </c>
      <c r="K505" s="524">
        <f>J505-(J505*VLOOKUP(H505,'Slevové skupiny'!$B$4:$C$7,2,0))</f>
        <v>1283.57</v>
      </c>
      <c r="L505" s="740"/>
      <c r="M505" s="726"/>
    </row>
    <row r="506" spans="1:13" x14ac:dyDescent="0.3">
      <c r="A506" s="205" t="s">
        <v>1253</v>
      </c>
      <c r="B506" s="226" t="s">
        <v>1254</v>
      </c>
      <c r="C506" s="281" t="s">
        <v>1255</v>
      </c>
      <c r="D506" s="37" t="s">
        <v>1245</v>
      </c>
      <c r="E506" s="37">
        <v>1</v>
      </c>
      <c r="F506" s="37">
        <v>1</v>
      </c>
      <c r="G506" s="37">
        <v>0.28000000000000003</v>
      </c>
      <c r="H506" s="59" t="s">
        <v>891</v>
      </c>
      <c r="I506" s="59" t="s">
        <v>1765</v>
      </c>
      <c r="J506" s="26">
        <v>2517.41</v>
      </c>
      <c r="K506" s="524">
        <f>J506-(J506*VLOOKUP(H506,'Slevové skupiny'!$B$4:$C$7,2,0))</f>
        <v>2517.41</v>
      </c>
      <c r="L506" s="740"/>
      <c r="M506" s="726"/>
    </row>
    <row r="507" spans="1:13" x14ac:dyDescent="0.3">
      <c r="A507" s="205" t="s">
        <v>1256</v>
      </c>
      <c r="B507" s="226" t="s">
        <v>1257</v>
      </c>
      <c r="C507" s="281" t="s">
        <v>1258</v>
      </c>
      <c r="D507" s="37" t="s">
        <v>1245</v>
      </c>
      <c r="E507" s="37">
        <v>1</v>
      </c>
      <c r="F507" s="37">
        <v>1</v>
      </c>
      <c r="G507" s="37">
        <v>0.41</v>
      </c>
      <c r="H507" s="59" t="s">
        <v>891</v>
      </c>
      <c r="I507" s="59" t="s">
        <v>1765</v>
      </c>
      <c r="J507" s="26">
        <v>2579.8200000000002</v>
      </c>
      <c r="K507" s="524">
        <f>J507-(J507*VLOOKUP(H507,'Slevové skupiny'!$B$4:$C$7,2,0))</f>
        <v>2579.8200000000002</v>
      </c>
      <c r="L507" s="740"/>
      <c r="M507" s="726"/>
    </row>
    <row r="508" spans="1:13" x14ac:dyDescent="0.3">
      <c r="A508" s="205" t="s">
        <v>1259</v>
      </c>
      <c r="B508" s="226" t="s">
        <v>1260</v>
      </c>
      <c r="C508" s="281" t="s">
        <v>1261</v>
      </c>
      <c r="D508" s="37" t="s">
        <v>1245</v>
      </c>
      <c r="E508" s="37">
        <v>1</v>
      </c>
      <c r="F508" s="37">
        <v>1</v>
      </c>
      <c r="G508" s="37">
        <v>0.36</v>
      </c>
      <c r="H508" s="59" t="s">
        <v>891</v>
      </c>
      <c r="I508" s="59" t="s">
        <v>1765</v>
      </c>
      <c r="J508" s="26">
        <v>3010.58</v>
      </c>
      <c r="K508" s="524">
        <f>J508-(J508*VLOOKUP(H508,'Slevové skupiny'!$B$4:$C$7,2,0))</f>
        <v>3010.58</v>
      </c>
      <c r="L508" s="740"/>
      <c r="M508" s="726"/>
    </row>
    <row r="509" spans="1:13" x14ac:dyDescent="0.3">
      <c r="A509" s="70" t="s">
        <v>1262</v>
      </c>
      <c r="B509" s="219" t="s">
        <v>1263</v>
      </c>
      <c r="C509" s="282" t="s">
        <v>1264</v>
      </c>
      <c r="D509" s="67" t="s">
        <v>1245</v>
      </c>
      <c r="E509" s="67">
        <v>1</v>
      </c>
      <c r="F509" s="67">
        <v>1</v>
      </c>
      <c r="G509" s="68">
        <v>0.67600000000000005</v>
      </c>
      <c r="H509" s="62" t="s">
        <v>891</v>
      </c>
      <c r="I509" s="59" t="s">
        <v>1765</v>
      </c>
      <c r="J509" s="26">
        <v>3490.05</v>
      </c>
      <c r="K509" s="524">
        <f>J509-(J509*VLOOKUP(H509,'Slevové skupiny'!$B$4:$C$7,2,0))</f>
        <v>3490.05</v>
      </c>
      <c r="L509" s="740"/>
      <c r="M509" s="726"/>
    </row>
    <row r="510" spans="1:13" x14ac:dyDescent="0.3">
      <c r="A510" s="205" t="s">
        <v>1265</v>
      </c>
      <c r="B510" s="226" t="s">
        <v>1266</v>
      </c>
      <c r="C510" s="281" t="s">
        <v>1267</v>
      </c>
      <c r="D510" s="37" t="s">
        <v>1245</v>
      </c>
      <c r="E510" s="37">
        <v>1</v>
      </c>
      <c r="F510" s="37">
        <v>1</v>
      </c>
      <c r="G510" s="37">
        <v>0.8</v>
      </c>
      <c r="H510" s="59" t="s">
        <v>891</v>
      </c>
      <c r="I510" s="59" t="s">
        <v>1765</v>
      </c>
      <c r="J510" s="26">
        <v>3884.03</v>
      </c>
      <c r="K510" s="524">
        <f>J510-(J510*VLOOKUP(H510,'Slevové skupiny'!$B$4:$C$7,2,0))</f>
        <v>3884.03</v>
      </c>
      <c r="L510" s="740"/>
      <c r="M510" s="726"/>
    </row>
    <row r="511" spans="1:13" x14ac:dyDescent="0.3">
      <c r="A511" s="205" t="s">
        <v>1268</v>
      </c>
      <c r="B511" s="226" t="s">
        <v>1269</v>
      </c>
      <c r="C511" s="281" t="s">
        <v>1136</v>
      </c>
      <c r="D511" s="37" t="s">
        <v>1245</v>
      </c>
      <c r="E511" s="37">
        <v>1</v>
      </c>
      <c r="F511" s="37">
        <v>1</v>
      </c>
      <c r="G511" s="601"/>
      <c r="H511" s="59" t="s">
        <v>891</v>
      </c>
      <c r="I511" s="59" t="s">
        <v>1765</v>
      </c>
      <c r="J511" s="26">
        <v>2591.7399999999998</v>
      </c>
      <c r="K511" s="524">
        <f>J511-(J511*VLOOKUP(H511,'Slevové skupiny'!$B$4:$C$7,2,0))</f>
        <v>2591.7399999999998</v>
      </c>
      <c r="L511" s="740"/>
      <c r="M511" s="726"/>
    </row>
    <row r="512" spans="1:13" x14ac:dyDescent="0.3">
      <c r="A512" s="205" t="s">
        <v>1270</v>
      </c>
      <c r="B512" s="226" t="s">
        <v>1271</v>
      </c>
      <c r="C512" s="281" t="s">
        <v>1139</v>
      </c>
      <c r="D512" s="37" t="s">
        <v>1245</v>
      </c>
      <c r="E512" s="37">
        <v>1</v>
      </c>
      <c r="F512" s="37">
        <v>1</v>
      </c>
      <c r="G512" s="37">
        <v>0.28000000000000003</v>
      </c>
      <c r="H512" s="59" t="s">
        <v>891</v>
      </c>
      <c r="I512" s="59" t="s">
        <v>1765</v>
      </c>
      <c r="J512" s="26">
        <v>2591.7399999999998</v>
      </c>
      <c r="K512" s="524">
        <f>J512-(J512*VLOOKUP(H512,'Slevové skupiny'!$B$4:$C$7,2,0))</f>
        <v>2591.7399999999998</v>
      </c>
      <c r="L512" s="740"/>
      <c r="M512" s="726"/>
    </row>
    <row r="513" spans="1:13" x14ac:dyDescent="0.3">
      <c r="A513" s="205" t="s">
        <v>1272</v>
      </c>
      <c r="B513" s="226" t="s">
        <v>1273</v>
      </c>
      <c r="C513" s="281" t="s">
        <v>1142</v>
      </c>
      <c r="D513" s="37" t="s">
        <v>1245</v>
      </c>
      <c r="E513" s="37">
        <v>1</v>
      </c>
      <c r="F513" s="37">
        <v>1</v>
      </c>
      <c r="G513" s="37">
        <v>0.41</v>
      </c>
      <c r="H513" s="59" t="s">
        <v>891</v>
      </c>
      <c r="I513" s="59" t="s">
        <v>1765</v>
      </c>
      <c r="J513" s="26">
        <v>2869.22</v>
      </c>
      <c r="K513" s="524">
        <f>J513-(J513*VLOOKUP(H513,'Slevové skupiny'!$B$4:$C$7,2,0))</f>
        <v>2869.22</v>
      </c>
      <c r="L513" s="740"/>
      <c r="M513" s="726"/>
    </row>
    <row r="514" spans="1:13" x14ac:dyDescent="0.3">
      <c r="A514" s="205" t="s">
        <v>1274</v>
      </c>
      <c r="B514" s="226" t="s">
        <v>1275</v>
      </c>
      <c r="C514" s="281" t="s">
        <v>1145</v>
      </c>
      <c r="D514" s="37" t="s">
        <v>1245</v>
      </c>
      <c r="E514" s="37">
        <v>1</v>
      </c>
      <c r="F514" s="37">
        <v>1</v>
      </c>
      <c r="G514" s="37">
        <v>0.36</v>
      </c>
      <c r="H514" s="59" t="s">
        <v>891</v>
      </c>
      <c r="I514" s="59" t="s">
        <v>1765</v>
      </c>
      <c r="J514" s="26">
        <v>3259.23</v>
      </c>
      <c r="K514" s="524">
        <f>J514-(J514*VLOOKUP(H514,'Slevové skupiny'!$B$4:$C$7,2,0))</f>
        <v>3259.23</v>
      </c>
      <c r="L514" s="740"/>
      <c r="M514" s="726"/>
    </row>
    <row r="515" spans="1:13" x14ac:dyDescent="0.3">
      <c r="A515" s="205" t="s">
        <v>1276</v>
      </c>
      <c r="B515" s="226" t="s">
        <v>1277</v>
      </c>
      <c r="C515" s="281" t="s">
        <v>1148</v>
      </c>
      <c r="D515" s="37" t="s">
        <v>1245</v>
      </c>
      <c r="E515" s="37">
        <v>1</v>
      </c>
      <c r="F515" s="37">
        <v>1</v>
      </c>
      <c r="G515" s="68">
        <v>0.67600000000000005</v>
      </c>
      <c r="H515" s="59" t="s">
        <v>891</v>
      </c>
      <c r="I515" s="59" t="s">
        <v>1765</v>
      </c>
      <c r="J515" s="26">
        <v>3702.81</v>
      </c>
      <c r="K515" s="524">
        <f>J515-(J515*VLOOKUP(H515,'Slevové skupiny'!$B$4:$C$7,2,0))</f>
        <v>3702.81</v>
      </c>
      <c r="L515" s="740"/>
      <c r="M515" s="726"/>
    </row>
    <row r="516" spans="1:13" ht="15" thickBot="1" x14ac:dyDescent="0.35">
      <c r="A516" s="206" t="s">
        <v>1278</v>
      </c>
      <c r="B516" s="227" t="s">
        <v>1279</v>
      </c>
      <c r="C516" s="278" t="s">
        <v>1151</v>
      </c>
      <c r="D516" s="40" t="s">
        <v>1245</v>
      </c>
      <c r="E516" s="40">
        <v>1</v>
      </c>
      <c r="F516" s="40">
        <v>1</v>
      </c>
      <c r="G516" s="40">
        <v>0.8</v>
      </c>
      <c r="H516" s="60" t="s">
        <v>891</v>
      </c>
      <c r="I516" s="60" t="s">
        <v>1765</v>
      </c>
      <c r="J516" s="274">
        <v>4146.38</v>
      </c>
      <c r="K516" s="525">
        <f>J516-(J516*VLOOKUP(H516,'Slevové skupiny'!$B$4:$C$7,2,0))</f>
        <v>4146.38</v>
      </c>
      <c r="L516" s="740"/>
      <c r="M516" s="726"/>
    </row>
    <row r="517" spans="1:13" x14ac:dyDescent="0.3">
      <c r="A517" s="164" t="s">
        <v>1280</v>
      </c>
      <c r="B517" s="249" t="s">
        <v>1281</v>
      </c>
      <c r="C517" s="287">
        <v>25</v>
      </c>
      <c r="D517" s="165" t="s">
        <v>2</v>
      </c>
      <c r="E517" s="165">
        <v>1</v>
      </c>
      <c r="F517" s="165">
        <v>1</v>
      </c>
      <c r="G517" s="165">
        <v>0.16400000000000001</v>
      </c>
      <c r="H517" s="161" t="s">
        <v>891</v>
      </c>
      <c r="I517" s="156" t="s">
        <v>1765</v>
      </c>
      <c r="J517" s="117">
        <v>1904.43</v>
      </c>
      <c r="K517" s="526">
        <f>J517-(J517*VLOOKUP(H517,'Slevové skupiny'!$B$4:$C$7,2,0))</f>
        <v>1904.43</v>
      </c>
      <c r="L517" s="740"/>
      <c r="M517" s="726"/>
    </row>
    <row r="518" spans="1:13" x14ac:dyDescent="0.3">
      <c r="A518" s="208" t="s">
        <v>1282</v>
      </c>
      <c r="B518" s="223" t="s">
        <v>1283</v>
      </c>
      <c r="C518" s="271">
        <v>32</v>
      </c>
      <c r="D518" s="157" t="s">
        <v>2</v>
      </c>
      <c r="E518" s="157">
        <v>40</v>
      </c>
      <c r="F518" s="157">
        <v>1</v>
      </c>
      <c r="G518" s="157">
        <v>0.22500000000000001</v>
      </c>
      <c r="H518" s="158" t="s">
        <v>891</v>
      </c>
      <c r="I518" s="158" t="s">
        <v>1765</v>
      </c>
      <c r="J518" s="108">
        <v>1954.7</v>
      </c>
      <c r="K518" s="527">
        <f>J518-(J518*VLOOKUP(H518,'Slevové skupiny'!$B$4:$C$7,2,0))</f>
        <v>1954.7</v>
      </c>
      <c r="L518" s="740"/>
      <c r="M518" s="726"/>
    </row>
    <row r="519" spans="1:13" x14ac:dyDescent="0.3">
      <c r="A519" s="208" t="s">
        <v>1284</v>
      </c>
      <c r="B519" s="223" t="s">
        <v>1285</v>
      </c>
      <c r="C519" s="271">
        <v>40</v>
      </c>
      <c r="D519" s="157" t="s">
        <v>2</v>
      </c>
      <c r="E519" s="157">
        <v>40</v>
      </c>
      <c r="F519" s="157">
        <v>1</v>
      </c>
      <c r="G519" s="157">
        <v>0.25600000000000001</v>
      </c>
      <c r="H519" s="158" t="s">
        <v>891</v>
      </c>
      <c r="I519" s="158" t="s">
        <v>1765</v>
      </c>
      <c r="J519" s="108">
        <v>2125.4899999999998</v>
      </c>
      <c r="K519" s="527">
        <f>J519-(J519*VLOOKUP(H519,'Slevové skupiny'!$B$4:$C$7,2,0))</f>
        <v>2125.4899999999998</v>
      </c>
      <c r="L519" s="740"/>
      <c r="M519" s="726"/>
    </row>
    <row r="520" spans="1:13" x14ac:dyDescent="0.3">
      <c r="A520" s="208" t="s">
        <v>1286</v>
      </c>
      <c r="B520" s="223" t="s">
        <v>1287</v>
      </c>
      <c r="C520" s="271">
        <v>50</v>
      </c>
      <c r="D520" s="157" t="s">
        <v>2</v>
      </c>
      <c r="E520" s="157">
        <v>1</v>
      </c>
      <c r="F520" s="157">
        <v>1</v>
      </c>
      <c r="G520" s="157">
        <v>0.34699999999999998</v>
      </c>
      <c r="H520" s="158" t="s">
        <v>891</v>
      </c>
      <c r="I520" s="158" t="s">
        <v>1765</v>
      </c>
      <c r="J520" s="108">
        <v>3993.17</v>
      </c>
      <c r="K520" s="527">
        <f>J520-(J520*VLOOKUP(H520,'Slevové skupiny'!$B$4:$C$7,2,0))</f>
        <v>3993.17</v>
      </c>
      <c r="L520" s="740"/>
      <c r="M520" s="726"/>
    </row>
    <row r="521" spans="1:13" ht="15" thickBot="1" x14ac:dyDescent="0.35">
      <c r="A521" s="209" t="s">
        <v>1288</v>
      </c>
      <c r="B521" s="232" t="s">
        <v>1289</v>
      </c>
      <c r="C521" s="272">
        <v>63</v>
      </c>
      <c r="D521" s="159" t="s">
        <v>2</v>
      </c>
      <c r="E521" s="159">
        <v>1</v>
      </c>
      <c r="F521" s="159">
        <v>1</v>
      </c>
      <c r="G521" s="159">
        <v>0.46600000000000003</v>
      </c>
      <c r="H521" s="160" t="s">
        <v>891</v>
      </c>
      <c r="I521" s="160" t="s">
        <v>1765</v>
      </c>
      <c r="J521" s="123">
        <v>4696.46</v>
      </c>
      <c r="K521" s="528">
        <f>J521-(J521*VLOOKUP(H521,'Slevové skupiny'!$B$4:$C$7,2,0))</f>
        <v>4696.46</v>
      </c>
      <c r="L521" s="740"/>
      <c r="M521" s="726"/>
    </row>
    <row r="522" spans="1:13" x14ac:dyDescent="0.3">
      <c r="A522" s="204" t="s">
        <v>1290</v>
      </c>
      <c r="B522" s="225" t="s">
        <v>1291</v>
      </c>
      <c r="C522" s="277">
        <v>16</v>
      </c>
      <c r="D522" s="34" t="s">
        <v>2</v>
      </c>
      <c r="E522" s="34">
        <v>1</v>
      </c>
      <c r="F522" s="34">
        <v>1</v>
      </c>
      <c r="G522" s="34">
        <v>0.13</v>
      </c>
      <c r="H522" s="58" t="s">
        <v>891</v>
      </c>
      <c r="I522" s="58" t="s">
        <v>1766</v>
      </c>
      <c r="J522" s="275">
        <v>441.59</v>
      </c>
      <c r="K522" s="523">
        <f>J522-(J522*VLOOKUP(H522,'Slevové skupiny'!$B$4:$C$7,2,0))</f>
        <v>441.59</v>
      </c>
      <c r="L522" s="740"/>
      <c r="M522" s="726"/>
    </row>
    <row r="523" spans="1:13" x14ac:dyDescent="0.3">
      <c r="A523" s="205" t="s">
        <v>1292</v>
      </c>
      <c r="B523" s="226" t="s">
        <v>1293</v>
      </c>
      <c r="C523" s="281">
        <v>20</v>
      </c>
      <c r="D523" s="37" t="s">
        <v>2</v>
      </c>
      <c r="E523" s="37">
        <v>1</v>
      </c>
      <c r="F523" s="37">
        <v>1</v>
      </c>
      <c r="G523" s="37">
        <v>0.11</v>
      </c>
      <c r="H523" s="59" t="s">
        <v>891</v>
      </c>
      <c r="I523" s="59" t="s">
        <v>1766</v>
      </c>
      <c r="J523" s="26">
        <v>446.66</v>
      </c>
      <c r="K523" s="524">
        <f>J523-(J523*VLOOKUP(H523,'Slevové skupiny'!$B$4:$C$7,2,0))</f>
        <v>446.66</v>
      </c>
      <c r="L523" s="740"/>
      <c r="M523" s="726"/>
    </row>
    <row r="524" spans="1:13" x14ac:dyDescent="0.3">
      <c r="A524" s="205" t="s">
        <v>1294</v>
      </c>
      <c r="B524" s="226" t="s">
        <v>1295</v>
      </c>
      <c r="C524" s="281">
        <v>25</v>
      </c>
      <c r="D524" s="37" t="s">
        <v>2</v>
      </c>
      <c r="E524" s="37">
        <v>1</v>
      </c>
      <c r="F524" s="37">
        <v>1</v>
      </c>
      <c r="G524" s="37">
        <v>0.14000000000000001</v>
      </c>
      <c r="H524" s="59" t="s">
        <v>891</v>
      </c>
      <c r="I524" s="59" t="s">
        <v>1766</v>
      </c>
      <c r="J524" s="26">
        <v>467.17</v>
      </c>
      <c r="K524" s="524">
        <f>J524-(J524*VLOOKUP(H524,'Slevové skupiny'!$B$4:$C$7,2,0))</f>
        <v>467.17</v>
      </c>
      <c r="L524" s="740"/>
      <c r="M524" s="726"/>
    </row>
    <row r="525" spans="1:13" x14ac:dyDescent="0.3">
      <c r="A525" s="205" t="s">
        <v>1296</v>
      </c>
      <c r="B525" s="226" t="s">
        <v>1297</v>
      </c>
      <c r="C525" s="281">
        <v>32</v>
      </c>
      <c r="D525" s="37" t="s">
        <v>2</v>
      </c>
      <c r="E525" s="37">
        <v>1</v>
      </c>
      <c r="F525" s="37">
        <v>1</v>
      </c>
      <c r="G525" s="37">
        <v>0.22</v>
      </c>
      <c r="H525" s="59" t="s">
        <v>891</v>
      </c>
      <c r="I525" s="59" t="s">
        <v>1766</v>
      </c>
      <c r="J525" s="26">
        <v>567.72</v>
      </c>
      <c r="K525" s="524">
        <f>J525-(J525*VLOOKUP(H525,'Slevové skupiny'!$B$4:$C$7,2,0))</f>
        <v>567.72</v>
      </c>
      <c r="L525" s="740"/>
      <c r="M525" s="726"/>
    </row>
    <row r="526" spans="1:13" x14ac:dyDescent="0.3">
      <c r="A526" s="205" t="s">
        <v>1298</v>
      </c>
      <c r="B526" s="226" t="s">
        <v>1299</v>
      </c>
      <c r="C526" s="281">
        <v>40</v>
      </c>
      <c r="D526" s="37" t="s">
        <v>2</v>
      </c>
      <c r="E526" s="37">
        <v>1</v>
      </c>
      <c r="F526" s="37">
        <v>1</v>
      </c>
      <c r="G526" s="37">
        <v>0.32500000000000001</v>
      </c>
      <c r="H526" s="59" t="s">
        <v>891</v>
      </c>
      <c r="I526" s="59" t="s">
        <v>1766</v>
      </c>
      <c r="J526" s="26">
        <v>618.85</v>
      </c>
      <c r="K526" s="524">
        <f>J526-(J526*VLOOKUP(H526,'Slevové skupiny'!$B$4:$C$7,2,0))</f>
        <v>618.85</v>
      </c>
      <c r="L526" s="740"/>
      <c r="M526" s="726"/>
    </row>
    <row r="527" spans="1:13" x14ac:dyDescent="0.3">
      <c r="A527" s="205" t="s">
        <v>1300</v>
      </c>
      <c r="B527" s="226" t="s">
        <v>1301</v>
      </c>
      <c r="C527" s="281">
        <v>50</v>
      </c>
      <c r="D527" s="37" t="s">
        <v>2</v>
      </c>
      <c r="E527" s="37">
        <v>1</v>
      </c>
      <c r="F527" s="37">
        <v>1</v>
      </c>
      <c r="G527" s="37">
        <v>0.48</v>
      </c>
      <c r="H527" s="59" t="s">
        <v>891</v>
      </c>
      <c r="I527" s="59" t="s">
        <v>1766</v>
      </c>
      <c r="J527" s="26">
        <v>799.56</v>
      </c>
      <c r="K527" s="524">
        <f>J527-(J527*VLOOKUP(H527,'Slevové skupiny'!$B$4:$C$7,2,0))</f>
        <v>799.56</v>
      </c>
      <c r="L527" s="740"/>
      <c r="M527" s="726"/>
    </row>
    <row r="528" spans="1:13" ht="15" thickBot="1" x14ac:dyDescent="0.35">
      <c r="A528" s="206" t="s">
        <v>1302</v>
      </c>
      <c r="B528" s="227" t="s">
        <v>1303</v>
      </c>
      <c r="C528" s="278">
        <v>63</v>
      </c>
      <c r="D528" s="40" t="s">
        <v>2</v>
      </c>
      <c r="E528" s="40">
        <v>1</v>
      </c>
      <c r="F528" s="40">
        <v>1</v>
      </c>
      <c r="G528" s="40">
        <v>0.73</v>
      </c>
      <c r="H528" s="60" t="s">
        <v>891</v>
      </c>
      <c r="I528" s="60" t="s">
        <v>1766</v>
      </c>
      <c r="J528" s="274">
        <v>956.43</v>
      </c>
      <c r="K528" s="525">
        <f>J528-(J528*VLOOKUP(H528,'Slevové skupiny'!$B$4:$C$7,2,0))</f>
        <v>956.43</v>
      </c>
      <c r="L528" s="740"/>
      <c r="M528" s="726"/>
    </row>
    <row r="529" spans="1:13" x14ac:dyDescent="0.3">
      <c r="A529" s="164" t="s">
        <v>1304</v>
      </c>
      <c r="B529" s="249" t="s">
        <v>1305</v>
      </c>
      <c r="C529" s="287" t="s">
        <v>1306</v>
      </c>
      <c r="D529" s="165" t="s">
        <v>2</v>
      </c>
      <c r="E529" s="165">
        <v>1</v>
      </c>
      <c r="F529" s="165">
        <v>1</v>
      </c>
      <c r="G529" s="165">
        <v>4.8</v>
      </c>
      <c r="H529" s="161" t="s">
        <v>1307</v>
      </c>
      <c r="I529" s="161" t="s">
        <v>1766</v>
      </c>
      <c r="J529" s="117">
        <v>1715.04</v>
      </c>
      <c r="K529" s="526">
        <f>J529-(J529*VLOOKUP(H529,'Slevové skupiny'!$B$4:$C$7,2,0))</f>
        <v>1715.04</v>
      </c>
      <c r="L529" s="740"/>
      <c r="M529" s="726"/>
    </row>
    <row r="530" spans="1:13" ht="15" thickBot="1" x14ac:dyDescent="0.35">
      <c r="A530" s="211" t="s">
        <v>1308</v>
      </c>
      <c r="B530" s="250" t="s">
        <v>1309</v>
      </c>
      <c r="C530" s="288" t="s">
        <v>1310</v>
      </c>
      <c r="D530" s="166" t="s">
        <v>2</v>
      </c>
      <c r="E530" s="166">
        <v>1</v>
      </c>
      <c r="F530" s="166">
        <v>1</v>
      </c>
      <c r="G530" s="166">
        <v>4.8</v>
      </c>
      <c r="H530" s="163" t="s">
        <v>1307</v>
      </c>
      <c r="I530" s="163" t="s">
        <v>1766</v>
      </c>
      <c r="J530" s="123">
        <v>1715.04</v>
      </c>
      <c r="K530" s="528">
        <f>J530-(J530*VLOOKUP(H530,'Slevové skupiny'!$B$4:$C$7,2,0))</f>
        <v>1715.04</v>
      </c>
      <c r="L530" s="740"/>
      <c r="M530" s="726"/>
    </row>
    <row r="531" spans="1:13" x14ac:dyDescent="0.3">
      <c r="A531" s="64" t="s">
        <v>1311</v>
      </c>
      <c r="B531" s="218" t="s">
        <v>1312</v>
      </c>
      <c r="C531" s="280" t="s">
        <v>1306</v>
      </c>
      <c r="D531" s="65" t="s">
        <v>2</v>
      </c>
      <c r="E531" s="65">
        <v>1</v>
      </c>
      <c r="F531" s="65">
        <v>1</v>
      </c>
      <c r="G531" s="65">
        <v>2.9</v>
      </c>
      <c r="H531" s="61" t="s">
        <v>1307</v>
      </c>
      <c r="I531" s="61" t="s">
        <v>1766</v>
      </c>
      <c r="J531" s="275">
        <v>1146.8599999999999</v>
      </c>
      <c r="K531" s="523">
        <f>J531-(J531*VLOOKUP(H531,'Slevové skupiny'!$B$4:$C$7,2,0))</f>
        <v>1146.8599999999999</v>
      </c>
      <c r="L531" s="740"/>
      <c r="M531" s="726"/>
    </row>
    <row r="532" spans="1:13" ht="15" thickBot="1" x14ac:dyDescent="0.35">
      <c r="A532" s="215" t="s">
        <v>1313</v>
      </c>
      <c r="B532" s="253" t="s">
        <v>1314</v>
      </c>
      <c r="C532" s="284" t="s">
        <v>1310</v>
      </c>
      <c r="D532" s="66" t="s">
        <v>2</v>
      </c>
      <c r="E532" s="66">
        <v>1</v>
      </c>
      <c r="F532" s="66">
        <v>1</v>
      </c>
      <c r="G532" s="66">
        <v>2.9</v>
      </c>
      <c r="H532" s="63" t="s">
        <v>1307</v>
      </c>
      <c r="I532" s="63" t="s">
        <v>1766</v>
      </c>
      <c r="J532" s="274">
        <v>1146.8599999999999</v>
      </c>
      <c r="K532" s="525">
        <f>J532-(J532*VLOOKUP(H532,'Slevové skupiny'!$B$4:$C$7,2,0))</f>
        <v>1146.8599999999999</v>
      </c>
      <c r="L532" s="740"/>
      <c r="M532" s="726"/>
    </row>
    <row r="533" spans="1:13" x14ac:dyDescent="0.3">
      <c r="A533" s="207" t="s">
        <v>1315</v>
      </c>
      <c r="B533" s="231" t="s">
        <v>1316</v>
      </c>
      <c r="C533" s="270"/>
      <c r="D533" s="155" t="s">
        <v>2</v>
      </c>
      <c r="E533" s="155">
        <v>1</v>
      </c>
      <c r="F533" s="155">
        <v>1</v>
      </c>
      <c r="G533" s="155">
        <v>0.28999999999999998</v>
      </c>
      <c r="H533" s="156" t="s">
        <v>891</v>
      </c>
      <c r="I533" s="156" t="s">
        <v>1766</v>
      </c>
      <c r="J533" s="117">
        <v>1098.81</v>
      </c>
      <c r="K533" s="526">
        <f>J533-(J533*VLOOKUP(H533,'Slevové skupiny'!$B$4:$C$7,2,0))</f>
        <v>1098.81</v>
      </c>
      <c r="L533" s="740"/>
      <c r="M533" s="726"/>
    </row>
    <row r="534" spans="1:13" x14ac:dyDescent="0.3">
      <c r="A534" s="213" t="s">
        <v>1317</v>
      </c>
      <c r="B534" s="224" t="s">
        <v>1318</v>
      </c>
      <c r="C534" s="285"/>
      <c r="D534" s="168" t="s">
        <v>1245</v>
      </c>
      <c r="E534" s="168">
        <v>1</v>
      </c>
      <c r="F534" s="168">
        <v>5</v>
      </c>
      <c r="G534" s="168">
        <v>7.0000000000000007E-2</v>
      </c>
      <c r="H534" s="169" t="s">
        <v>891</v>
      </c>
      <c r="I534" s="169" t="s">
        <v>1766</v>
      </c>
      <c r="J534" s="108">
        <v>207.9</v>
      </c>
      <c r="K534" s="527">
        <f>J534-(J534*VLOOKUP(H534,'Slevové skupiny'!$B$4:$C$7,2,0))</f>
        <v>207.9</v>
      </c>
      <c r="L534" s="740"/>
      <c r="M534" s="726"/>
    </row>
    <row r="535" spans="1:13" ht="15" thickBot="1" x14ac:dyDescent="0.35">
      <c r="A535" s="214" t="s">
        <v>1319</v>
      </c>
      <c r="B535" s="230" t="s">
        <v>1320</v>
      </c>
      <c r="C535" s="286" t="s">
        <v>1321</v>
      </c>
      <c r="D535" s="170" t="s">
        <v>2</v>
      </c>
      <c r="E535" s="170">
        <v>1</v>
      </c>
      <c r="F535" s="170">
        <v>1</v>
      </c>
      <c r="G535" s="170">
        <v>1.2</v>
      </c>
      <c r="H535" s="171" t="s">
        <v>891</v>
      </c>
      <c r="I535" s="171" t="s">
        <v>1765</v>
      </c>
      <c r="J535" s="123">
        <v>7677.32</v>
      </c>
      <c r="K535" s="528">
        <f>J535-(J535*VLOOKUP(H535,'Slevové skupiny'!$B$4:$C$7,2,0))</f>
        <v>7677.32</v>
      </c>
      <c r="L535" s="740"/>
      <c r="M535" s="726"/>
    </row>
    <row r="536" spans="1:13" x14ac:dyDescent="0.3">
      <c r="A536" s="204" t="s">
        <v>1322</v>
      </c>
      <c r="B536" s="225" t="s">
        <v>1323</v>
      </c>
      <c r="C536" s="277" t="s">
        <v>1324</v>
      </c>
      <c r="D536" s="34" t="s">
        <v>2</v>
      </c>
      <c r="E536" s="34">
        <v>25</v>
      </c>
      <c r="F536" s="34">
        <v>1</v>
      </c>
      <c r="G536" s="34">
        <v>0.34</v>
      </c>
      <c r="H536" s="58" t="s">
        <v>891</v>
      </c>
      <c r="I536" s="58" t="s">
        <v>1766</v>
      </c>
      <c r="J536" s="275">
        <v>942.38</v>
      </c>
      <c r="K536" s="523">
        <f>J536-(J536*VLOOKUP(H536,'Slevové skupiny'!$B$4:$C$7,2,0))</f>
        <v>942.38</v>
      </c>
      <c r="L536" s="740"/>
      <c r="M536" s="726"/>
    </row>
    <row r="537" spans="1:13" x14ac:dyDescent="0.3">
      <c r="A537" s="205" t="s">
        <v>1325</v>
      </c>
      <c r="B537" s="226" t="s">
        <v>1326</v>
      </c>
      <c r="C537" s="281" t="s">
        <v>1327</v>
      </c>
      <c r="D537" s="37" t="s">
        <v>2</v>
      </c>
      <c r="E537" s="37">
        <v>15</v>
      </c>
      <c r="F537" s="37">
        <v>1</v>
      </c>
      <c r="G537" s="37">
        <v>0.42</v>
      </c>
      <c r="H537" s="59" t="s">
        <v>891</v>
      </c>
      <c r="I537" s="59" t="s">
        <v>1766</v>
      </c>
      <c r="J537" s="26">
        <v>1721.58</v>
      </c>
      <c r="K537" s="524">
        <f>J537-(J537*VLOOKUP(H537,'Slevové skupiny'!$B$4:$C$7,2,0))</f>
        <v>1721.58</v>
      </c>
      <c r="L537" s="740"/>
      <c r="M537" s="726"/>
    </row>
    <row r="538" spans="1:13" ht="15" thickBot="1" x14ac:dyDescent="0.35">
      <c r="A538" s="206" t="s">
        <v>1328</v>
      </c>
      <c r="B538" s="227" t="s">
        <v>1329</v>
      </c>
      <c r="C538" s="278" t="s">
        <v>1330</v>
      </c>
      <c r="D538" s="40" t="s">
        <v>2</v>
      </c>
      <c r="E538" s="40">
        <v>2</v>
      </c>
      <c r="F538" s="40">
        <v>1</v>
      </c>
      <c r="G538" s="40">
        <v>1.17</v>
      </c>
      <c r="H538" s="60" t="s">
        <v>891</v>
      </c>
      <c r="I538" s="60" t="s">
        <v>1766</v>
      </c>
      <c r="J538" s="274">
        <v>4802.32</v>
      </c>
      <c r="K538" s="525">
        <f>J538-(J538*VLOOKUP(H538,'Slevové skupiny'!$B$4:$C$7,2,0))</f>
        <v>4802.32</v>
      </c>
      <c r="L538" s="740"/>
      <c r="M538" s="726"/>
    </row>
    <row r="539" spans="1:13" ht="15" thickBot="1" x14ac:dyDescent="0.35">
      <c r="A539" s="216" t="s">
        <v>1331</v>
      </c>
      <c r="B539" s="254" t="s">
        <v>1332</v>
      </c>
      <c r="C539" s="279"/>
      <c r="D539" s="172" t="s">
        <v>2</v>
      </c>
      <c r="E539" s="172">
        <v>1</v>
      </c>
      <c r="F539" s="172">
        <v>1</v>
      </c>
      <c r="G539" s="172">
        <v>0.33</v>
      </c>
      <c r="H539" s="173" t="s">
        <v>891</v>
      </c>
      <c r="I539" s="173" t="s">
        <v>1765</v>
      </c>
      <c r="J539" s="276">
        <v>824.32</v>
      </c>
      <c r="K539" s="530">
        <f>J539-(J539*VLOOKUP(H539,'Slevové skupiny'!$B$4:$C$7,2,0))</f>
        <v>824.32</v>
      </c>
      <c r="L539" s="740"/>
      <c r="M539" s="726"/>
    </row>
    <row r="540" spans="1:13" x14ac:dyDescent="0.3">
      <c r="A540" s="204" t="s">
        <v>1333</v>
      </c>
      <c r="B540" s="225" t="s">
        <v>1334</v>
      </c>
      <c r="C540" s="277" t="s">
        <v>1335</v>
      </c>
      <c r="D540" s="34" t="s">
        <v>2</v>
      </c>
      <c r="E540" s="34">
        <v>1</v>
      </c>
      <c r="F540" s="34">
        <v>1</v>
      </c>
      <c r="G540" s="34">
        <v>0.64</v>
      </c>
      <c r="H540" s="58" t="s">
        <v>891</v>
      </c>
      <c r="I540" s="58" t="s">
        <v>1765</v>
      </c>
      <c r="J540" s="275">
        <v>225.29</v>
      </c>
      <c r="K540" s="523">
        <f>J540-(J540*VLOOKUP(H540,'Slevové skupiny'!$B$4:$C$7,2,0))</f>
        <v>225.29</v>
      </c>
      <c r="L540" s="740"/>
      <c r="M540" s="726"/>
    </row>
    <row r="541" spans="1:13" s="2" customFormat="1" x14ac:dyDescent="0.3">
      <c r="A541" s="205" t="s">
        <v>1336</v>
      </c>
      <c r="B541" s="226" t="s">
        <v>1337</v>
      </c>
      <c r="C541" s="281" t="s">
        <v>1338</v>
      </c>
      <c r="D541" s="37" t="s">
        <v>2</v>
      </c>
      <c r="E541" s="37">
        <v>1</v>
      </c>
      <c r="F541" s="37">
        <v>1</v>
      </c>
      <c r="G541" s="37">
        <v>1.21</v>
      </c>
      <c r="H541" s="59" t="s">
        <v>891</v>
      </c>
      <c r="I541" s="59" t="s">
        <v>1765</v>
      </c>
      <c r="J541" s="26">
        <v>364.61</v>
      </c>
      <c r="K541" s="524">
        <f>J541-(J541*VLOOKUP(H541,'Slevové skupiny'!$B$4:$C$7,2,0))</f>
        <v>364.61</v>
      </c>
      <c r="L541" s="740"/>
      <c r="M541" s="726"/>
    </row>
    <row r="542" spans="1:13" s="2" customFormat="1" x14ac:dyDescent="0.3">
      <c r="A542" s="205" t="s">
        <v>1339</v>
      </c>
      <c r="B542" s="226" t="s">
        <v>1340</v>
      </c>
      <c r="C542" s="281" t="s">
        <v>1341</v>
      </c>
      <c r="D542" s="37" t="s">
        <v>2</v>
      </c>
      <c r="E542" s="37">
        <v>1</v>
      </c>
      <c r="F542" s="37">
        <v>1</v>
      </c>
      <c r="G542" s="37">
        <v>4.7300000000000004</v>
      </c>
      <c r="H542" s="59" t="s">
        <v>891</v>
      </c>
      <c r="I542" s="59" t="s">
        <v>1765</v>
      </c>
      <c r="J542" s="26">
        <v>721.83</v>
      </c>
      <c r="K542" s="524">
        <f>J542-(J542*VLOOKUP(H542,'Slevové skupiny'!$B$4:$C$7,2,0))</f>
        <v>721.83</v>
      </c>
      <c r="L542" s="740"/>
      <c r="M542" s="726"/>
    </row>
    <row r="543" spans="1:13" x14ac:dyDescent="0.3">
      <c r="A543" s="205" t="s">
        <v>1342</v>
      </c>
      <c r="B543" s="226" t="s">
        <v>1343</v>
      </c>
      <c r="C543" s="281" t="s">
        <v>1344</v>
      </c>
      <c r="D543" s="37" t="s">
        <v>2</v>
      </c>
      <c r="E543" s="37">
        <v>1</v>
      </c>
      <c r="F543" s="37">
        <v>1</v>
      </c>
      <c r="G543" s="37">
        <v>9.4</v>
      </c>
      <c r="H543" s="59" t="s">
        <v>891</v>
      </c>
      <c r="I543" s="59" t="s">
        <v>1765</v>
      </c>
      <c r="J543" s="26">
        <v>1503.86</v>
      </c>
      <c r="K543" s="524">
        <f>J543-(J543*VLOOKUP(H543,'Slevové skupiny'!$B$4:$C$7,2,0))</f>
        <v>1503.86</v>
      </c>
      <c r="L543" s="740"/>
      <c r="M543" s="726"/>
    </row>
    <row r="544" spans="1:13" ht="15" thickBot="1" x14ac:dyDescent="0.35">
      <c r="A544" s="206" t="s">
        <v>1345</v>
      </c>
      <c r="B544" s="227" t="s">
        <v>1346</v>
      </c>
      <c r="C544" s="278" t="s">
        <v>1347</v>
      </c>
      <c r="D544" s="40" t="s">
        <v>2</v>
      </c>
      <c r="E544" s="40">
        <v>1</v>
      </c>
      <c r="F544" s="40">
        <v>1</v>
      </c>
      <c r="G544" s="40">
        <v>11.93</v>
      </c>
      <c r="H544" s="60" t="s">
        <v>891</v>
      </c>
      <c r="I544" s="60" t="s">
        <v>1765</v>
      </c>
      <c r="J544" s="274">
        <v>1828.87</v>
      </c>
      <c r="K544" s="525">
        <f>J544-(J544*VLOOKUP(H544,'Slevové skupiny'!$B$4:$C$7,2,0))</f>
        <v>1828.87</v>
      </c>
      <c r="L544" s="740"/>
      <c r="M544" s="726"/>
    </row>
    <row r="545" spans="1:13" x14ac:dyDescent="0.3">
      <c r="A545" s="207" t="s">
        <v>1348</v>
      </c>
      <c r="B545" s="231" t="s">
        <v>1349</v>
      </c>
      <c r="C545" s="270" t="s">
        <v>1350</v>
      </c>
      <c r="D545" s="155" t="s">
        <v>2</v>
      </c>
      <c r="E545" s="155">
        <v>1</v>
      </c>
      <c r="F545" s="155">
        <v>1</v>
      </c>
      <c r="G545" s="155">
        <v>22</v>
      </c>
      <c r="H545" s="156" t="s">
        <v>1351</v>
      </c>
      <c r="I545" s="156" t="s">
        <v>1765</v>
      </c>
      <c r="J545" s="117" t="s">
        <v>1931</v>
      </c>
      <c r="K545" s="526" t="s">
        <v>1931</v>
      </c>
      <c r="L545" s="740"/>
      <c r="M545" s="726"/>
    </row>
    <row r="546" spans="1:13" x14ac:dyDescent="0.3">
      <c r="A546" s="213" t="s">
        <v>1352</v>
      </c>
      <c r="B546" s="224" t="s">
        <v>1353</v>
      </c>
      <c r="C546" s="285" t="s">
        <v>1354</v>
      </c>
      <c r="D546" s="168" t="s">
        <v>2</v>
      </c>
      <c r="E546" s="168">
        <v>1</v>
      </c>
      <c r="F546" s="168">
        <v>1</v>
      </c>
      <c r="G546" s="168">
        <v>47</v>
      </c>
      <c r="H546" s="169" t="s">
        <v>1351</v>
      </c>
      <c r="I546" s="169" t="s">
        <v>1765</v>
      </c>
      <c r="J546" s="108" t="s">
        <v>1931</v>
      </c>
      <c r="K546" s="527" t="s">
        <v>1931</v>
      </c>
      <c r="L546" s="740"/>
      <c r="M546" s="726"/>
    </row>
    <row r="547" spans="1:13" ht="15" thickBot="1" x14ac:dyDescent="0.35">
      <c r="A547" s="213" t="s">
        <v>1355</v>
      </c>
      <c r="B547" s="224" t="s">
        <v>1356</v>
      </c>
      <c r="C547" s="272" t="s">
        <v>1357</v>
      </c>
      <c r="D547" s="159" t="s">
        <v>2</v>
      </c>
      <c r="E547" s="159">
        <v>1</v>
      </c>
      <c r="F547" s="159">
        <v>1</v>
      </c>
      <c r="G547" s="159">
        <v>14.6</v>
      </c>
      <c r="H547" s="160" t="s">
        <v>1351</v>
      </c>
      <c r="I547" s="160" t="s">
        <v>1765</v>
      </c>
      <c r="J547" s="123">
        <v>96446.84</v>
      </c>
      <c r="K547" s="528">
        <f>J547-(J547*VLOOKUP(H547,'Slevové skupiny'!$B$4:$C$7,2,0))</f>
        <v>96446.84</v>
      </c>
      <c r="L547" s="741"/>
      <c r="M547" s="727"/>
    </row>
    <row r="548" spans="1:13" ht="15" customHeight="1" x14ac:dyDescent="0.3">
      <c r="A548" s="204" t="s">
        <v>1358</v>
      </c>
      <c r="B548" s="225" t="s">
        <v>1359</v>
      </c>
      <c r="C548" s="277" t="s">
        <v>1360</v>
      </c>
      <c r="D548" s="34" t="s">
        <v>1</v>
      </c>
      <c r="E548" s="34">
        <v>520</v>
      </c>
      <c r="F548" s="34">
        <v>2</v>
      </c>
      <c r="G548" s="34">
        <v>0.01</v>
      </c>
      <c r="H548" s="58" t="s">
        <v>891</v>
      </c>
      <c r="I548" s="58" t="s">
        <v>1766</v>
      </c>
      <c r="J548" s="275">
        <v>8.4499999999999993</v>
      </c>
      <c r="K548" s="523">
        <f>J548-(J548*VLOOKUP(H548,'Slevové skupiny'!$B$4:$C$7,2,0))</f>
        <v>8.4499999999999993</v>
      </c>
      <c r="L548" s="739" t="s">
        <v>1757</v>
      </c>
      <c r="M548" s="725" t="str">
        <f>VLOOKUP(H548,'Slevové skupiny'!$B$4:$D$7,3,0)</f>
        <v>Sleva 0 %</v>
      </c>
    </row>
    <row r="549" spans="1:13" x14ac:dyDescent="0.3">
      <c r="A549" s="205" t="s">
        <v>1361</v>
      </c>
      <c r="B549" s="226" t="s">
        <v>1362</v>
      </c>
      <c r="C549" s="281" t="s">
        <v>1363</v>
      </c>
      <c r="D549" s="37" t="s">
        <v>1</v>
      </c>
      <c r="E549" s="37">
        <v>320</v>
      </c>
      <c r="F549" s="37">
        <v>2</v>
      </c>
      <c r="G549" s="37">
        <v>0.02</v>
      </c>
      <c r="H549" s="59" t="s">
        <v>891</v>
      </c>
      <c r="I549" s="59" t="s">
        <v>1766</v>
      </c>
      <c r="J549" s="26">
        <v>15.72</v>
      </c>
      <c r="K549" s="524">
        <f>J549-(J549*VLOOKUP(H549,'Slevové skupiny'!$B$4:$C$7,2,0))</f>
        <v>15.72</v>
      </c>
      <c r="L549" s="740"/>
      <c r="M549" s="726"/>
    </row>
    <row r="550" spans="1:13" x14ac:dyDescent="0.3">
      <c r="A550" s="205" t="s">
        <v>1364</v>
      </c>
      <c r="B550" s="226" t="s">
        <v>1365</v>
      </c>
      <c r="C550" s="281" t="s">
        <v>1366</v>
      </c>
      <c r="D550" s="37" t="s">
        <v>1</v>
      </c>
      <c r="E550" s="37">
        <v>400</v>
      </c>
      <c r="F550" s="37">
        <v>2</v>
      </c>
      <c r="G550" s="37">
        <v>0.02</v>
      </c>
      <c r="H550" s="59" t="s">
        <v>891</v>
      </c>
      <c r="I550" s="59" t="s">
        <v>1766</v>
      </c>
      <c r="J550" s="26">
        <v>9.1199999999999992</v>
      </c>
      <c r="K550" s="524">
        <f>J550-(J550*VLOOKUP(H550,'Slevové skupiny'!$B$4:$C$7,2,0))</f>
        <v>9.1199999999999992</v>
      </c>
      <c r="L550" s="740"/>
      <c r="M550" s="726"/>
    </row>
    <row r="551" spans="1:13" x14ac:dyDescent="0.3">
      <c r="A551" s="205" t="s">
        <v>1367</v>
      </c>
      <c r="B551" s="226" t="s">
        <v>1368</v>
      </c>
      <c r="C551" s="281" t="s">
        <v>1369</v>
      </c>
      <c r="D551" s="37" t="s">
        <v>1</v>
      </c>
      <c r="E551" s="37">
        <v>270</v>
      </c>
      <c r="F551" s="37">
        <v>2</v>
      </c>
      <c r="G551" s="37">
        <v>0.04</v>
      </c>
      <c r="H551" s="59" t="s">
        <v>891</v>
      </c>
      <c r="I551" s="59" t="s">
        <v>1766</v>
      </c>
      <c r="J551" s="26">
        <v>18.63</v>
      </c>
      <c r="K551" s="524">
        <f>J551-(J551*VLOOKUP(H551,'Slevové skupiny'!$B$4:$C$7,2,0))</f>
        <v>18.63</v>
      </c>
      <c r="L551" s="740"/>
      <c r="M551" s="726"/>
    </row>
    <row r="552" spans="1:13" x14ac:dyDescent="0.3">
      <c r="A552" s="205" t="s">
        <v>1370</v>
      </c>
      <c r="B552" s="226" t="s">
        <v>1371</v>
      </c>
      <c r="C552" s="281" t="s">
        <v>1372</v>
      </c>
      <c r="D552" s="37" t="s">
        <v>1</v>
      </c>
      <c r="E552" s="37">
        <v>280</v>
      </c>
      <c r="F552" s="37">
        <v>2</v>
      </c>
      <c r="G552" s="37">
        <v>0.02</v>
      </c>
      <c r="H552" s="59" t="s">
        <v>891</v>
      </c>
      <c r="I552" s="59" t="s">
        <v>1766</v>
      </c>
      <c r="J552" s="26">
        <v>12.3</v>
      </c>
      <c r="K552" s="524">
        <f>J552-(J552*VLOOKUP(H552,'Slevové skupiny'!$B$4:$C$7,2,0))</f>
        <v>12.3</v>
      </c>
      <c r="L552" s="740"/>
      <c r="M552" s="726"/>
    </row>
    <row r="553" spans="1:13" x14ac:dyDescent="0.3">
      <c r="A553" s="205" t="s">
        <v>1373</v>
      </c>
      <c r="B553" s="226" t="s">
        <v>1374</v>
      </c>
      <c r="C553" s="281" t="s">
        <v>1375</v>
      </c>
      <c r="D553" s="37" t="s">
        <v>1</v>
      </c>
      <c r="E553" s="37">
        <v>190</v>
      </c>
      <c r="F553" s="37">
        <v>2</v>
      </c>
      <c r="G553" s="37">
        <v>0.04</v>
      </c>
      <c r="H553" s="59" t="s">
        <v>891</v>
      </c>
      <c r="I553" s="59" t="s">
        <v>1766</v>
      </c>
      <c r="J553" s="26">
        <v>17.170000000000002</v>
      </c>
      <c r="K553" s="524">
        <f>J553-(J553*VLOOKUP(H553,'Slevové skupiny'!$B$4:$C$7,2,0))</f>
        <v>17.170000000000002</v>
      </c>
      <c r="L553" s="740"/>
      <c r="M553" s="726"/>
    </row>
    <row r="554" spans="1:13" x14ac:dyDescent="0.3">
      <c r="A554" s="205" t="s">
        <v>1376</v>
      </c>
      <c r="B554" s="226" t="s">
        <v>1377</v>
      </c>
      <c r="C554" s="281" t="s">
        <v>1378</v>
      </c>
      <c r="D554" s="37" t="s">
        <v>1</v>
      </c>
      <c r="E554" s="37">
        <v>210</v>
      </c>
      <c r="F554" s="37">
        <v>2</v>
      </c>
      <c r="G554" s="37">
        <v>0.03</v>
      </c>
      <c r="H554" s="59" t="s">
        <v>891</v>
      </c>
      <c r="I554" s="59" t="s">
        <v>1766</v>
      </c>
      <c r="J554" s="26">
        <v>14.79</v>
      </c>
      <c r="K554" s="524">
        <f>J554-(J554*VLOOKUP(H554,'Slevové skupiny'!$B$4:$C$7,2,0))</f>
        <v>14.79</v>
      </c>
      <c r="L554" s="740"/>
      <c r="M554" s="726"/>
    </row>
    <row r="555" spans="1:13" x14ac:dyDescent="0.3">
      <c r="A555" s="205" t="s">
        <v>1379</v>
      </c>
      <c r="B555" s="226" t="s">
        <v>1380</v>
      </c>
      <c r="C555" s="281" t="s">
        <v>1381</v>
      </c>
      <c r="D555" s="37" t="s">
        <v>1</v>
      </c>
      <c r="E555" s="37">
        <v>150</v>
      </c>
      <c r="F555" s="37">
        <v>2</v>
      </c>
      <c r="G555" s="37">
        <v>0.04</v>
      </c>
      <c r="H555" s="59" t="s">
        <v>891</v>
      </c>
      <c r="I555" s="59" t="s">
        <v>1766</v>
      </c>
      <c r="J555" s="26">
        <v>20.2</v>
      </c>
      <c r="K555" s="524">
        <f>J555-(J555*VLOOKUP(H555,'Slevové skupiny'!$B$4:$C$7,2,0))</f>
        <v>20.2</v>
      </c>
      <c r="L555" s="740"/>
      <c r="M555" s="726"/>
    </row>
    <row r="556" spans="1:13" x14ac:dyDescent="0.3">
      <c r="A556" s="205" t="s">
        <v>1382</v>
      </c>
      <c r="B556" s="226" t="s">
        <v>1383</v>
      </c>
      <c r="C556" s="281" t="s">
        <v>1384</v>
      </c>
      <c r="D556" s="37" t="s">
        <v>1</v>
      </c>
      <c r="E556" s="37">
        <v>120</v>
      </c>
      <c r="F556" s="37">
        <v>2</v>
      </c>
      <c r="G556" s="37">
        <v>0.04</v>
      </c>
      <c r="H556" s="59" t="s">
        <v>891</v>
      </c>
      <c r="I556" s="59" t="s">
        <v>1766</v>
      </c>
      <c r="J556" s="26">
        <v>24.3</v>
      </c>
      <c r="K556" s="524">
        <f>J556-(J556*VLOOKUP(H556,'Slevové skupiny'!$B$4:$C$7,2,0))</f>
        <v>24.3</v>
      </c>
      <c r="L556" s="740"/>
      <c r="M556" s="726"/>
    </row>
    <row r="557" spans="1:13" x14ac:dyDescent="0.3">
      <c r="A557" s="205" t="s">
        <v>1385</v>
      </c>
      <c r="B557" s="226" t="s">
        <v>1386</v>
      </c>
      <c r="C557" s="281" t="s">
        <v>1387</v>
      </c>
      <c r="D557" s="37" t="s">
        <v>1</v>
      </c>
      <c r="E557" s="37">
        <v>80</v>
      </c>
      <c r="F557" s="37">
        <v>2</v>
      </c>
      <c r="G557" s="37">
        <v>7.0000000000000007E-2</v>
      </c>
      <c r="H557" s="59" t="s">
        <v>891</v>
      </c>
      <c r="I557" s="59" t="s">
        <v>1766</v>
      </c>
      <c r="J557" s="26">
        <v>46.48</v>
      </c>
      <c r="K557" s="524">
        <f>J557-(J557*VLOOKUP(H557,'Slevové skupiny'!$B$4:$C$7,2,0))</f>
        <v>46.48</v>
      </c>
      <c r="L557" s="740"/>
      <c r="M557" s="726"/>
    </row>
    <row r="558" spans="1:13" x14ac:dyDescent="0.3">
      <c r="A558" s="205" t="s">
        <v>1388</v>
      </c>
      <c r="B558" s="226" t="s">
        <v>1389</v>
      </c>
      <c r="C558" s="281" t="s">
        <v>1390</v>
      </c>
      <c r="D558" s="37" t="s">
        <v>1</v>
      </c>
      <c r="E558" s="37">
        <v>80</v>
      </c>
      <c r="F558" s="37">
        <v>2</v>
      </c>
      <c r="G558" s="37">
        <v>7.0000000000000007E-2</v>
      </c>
      <c r="H558" s="59" t="s">
        <v>891</v>
      </c>
      <c r="I558" s="59" t="s">
        <v>1766</v>
      </c>
      <c r="J558" s="26">
        <v>37.64</v>
      </c>
      <c r="K558" s="524">
        <f>J558-(J558*VLOOKUP(H558,'Slevové skupiny'!$B$4:$C$7,2,0))</f>
        <v>37.64</v>
      </c>
      <c r="L558" s="740"/>
      <c r="M558" s="726"/>
    </row>
    <row r="559" spans="1:13" x14ac:dyDescent="0.3">
      <c r="A559" s="205" t="s">
        <v>1391</v>
      </c>
      <c r="B559" s="226" t="s">
        <v>1392</v>
      </c>
      <c r="C559" s="281" t="s">
        <v>1393</v>
      </c>
      <c r="D559" s="37" t="s">
        <v>1</v>
      </c>
      <c r="E559" s="37">
        <v>70</v>
      </c>
      <c r="F559" s="37">
        <v>2</v>
      </c>
      <c r="G559" s="37">
        <v>0.1</v>
      </c>
      <c r="H559" s="59" t="s">
        <v>891</v>
      </c>
      <c r="I559" s="59" t="s">
        <v>1766</v>
      </c>
      <c r="J559" s="26">
        <v>58.24</v>
      </c>
      <c r="K559" s="524">
        <f>J559-(J559*VLOOKUP(H559,'Slevové skupiny'!$B$4:$C$7,2,0))</f>
        <v>58.24</v>
      </c>
      <c r="L559" s="740"/>
      <c r="M559" s="726"/>
    </row>
    <row r="560" spans="1:13" x14ac:dyDescent="0.3">
      <c r="A560" s="205" t="s">
        <v>1394</v>
      </c>
      <c r="B560" s="226" t="s">
        <v>1395</v>
      </c>
      <c r="C560" s="281" t="s">
        <v>1396</v>
      </c>
      <c r="D560" s="37" t="s">
        <v>1</v>
      </c>
      <c r="E560" s="37">
        <v>66</v>
      </c>
      <c r="F560" s="37">
        <v>2</v>
      </c>
      <c r="G560" s="37">
        <v>0.08</v>
      </c>
      <c r="H560" s="59" t="s">
        <v>891</v>
      </c>
      <c r="I560" s="59" t="s">
        <v>1766</v>
      </c>
      <c r="J560" s="26">
        <v>46.22</v>
      </c>
      <c r="K560" s="524">
        <f>J560-(J560*VLOOKUP(H560,'Slevové skupiny'!$B$4:$C$7,2,0))</f>
        <v>46.22</v>
      </c>
      <c r="L560" s="740"/>
      <c r="M560" s="726"/>
    </row>
    <row r="561" spans="1:13" x14ac:dyDescent="0.3">
      <c r="A561" s="205" t="s">
        <v>1397</v>
      </c>
      <c r="B561" s="226" t="s">
        <v>1398</v>
      </c>
      <c r="C561" s="281" t="s">
        <v>1399</v>
      </c>
      <c r="D561" s="37" t="s">
        <v>1</v>
      </c>
      <c r="E561" s="37">
        <v>54</v>
      </c>
      <c r="F561" s="37">
        <v>2</v>
      </c>
      <c r="G561" s="37">
        <v>0.11</v>
      </c>
      <c r="H561" s="59" t="s">
        <v>891</v>
      </c>
      <c r="I561" s="59" t="s">
        <v>1766</v>
      </c>
      <c r="J561" s="26">
        <v>68.400000000000006</v>
      </c>
      <c r="K561" s="524">
        <f>J561-(J561*VLOOKUP(H561,'Slevové skupiny'!$B$4:$C$7,2,0))</f>
        <v>68.400000000000006</v>
      </c>
      <c r="L561" s="740"/>
      <c r="M561" s="726"/>
    </row>
    <row r="562" spans="1:13" x14ac:dyDescent="0.3">
      <c r="A562" s="205" t="s">
        <v>1400</v>
      </c>
      <c r="B562" s="226" t="s">
        <v>1401</v>
      </c>
      <c r="C562" s="281" t="s">
        <v>1402</v>
      </c>
      <c r="D562" s="37" t="s">
        <v>1</v>
      </c>
      <c r="E562" s="37">
        <v>50</v>
      </c>
      <c r="F562" s="37">
        <v>2</v>
      </c>
      <c r="G562" s="37">
        <v>0.11</v>
      </c>
      <c r="H562" s="59" t="s">
        <v>891</v>
      </c>
      <c r="I562" s="59" t="s">
        <v>1766</v>
      </c>
      <c r="J562" s="26">
        <v>54.8</v>
      </c>
      <c r="K562" s="524">
        <f>J562-(J562*VLOOKUP(H562,'Slevové skupiny'!$B$4:$C$7,2,0))</f>
        <v>54.8</v>
      </c>
      <c r="L562" s="740"/>
      <c r="M562" s="726"/>
    </row>
    <row r="563" spans="1:13" x14ac:dyDescent="0.3">
      <c r="A563" s="205" t="s">
        <v>1403</v>
      </c>
      <c r="B563" s="226" t="s">
        <v>1404</v>
      </c>
      <c r="C563" s="281" t="s">
        <v>1405</v>
      </c>
      <c r="D563" s="37" t="s">
        <v>1</v>
      </c>
      <c r="E563" s="37">
        <v>38</v>
      </c>
      <c r="F563" s="37">
        <v>2</v>
      </c>
      <c r="G563" s="37">
        <v>0.11</v>
      </c>
      <c r="H563" s="59" t="s">
        <v>891</v>
      </c>
      <c r="I563" s="59" t="s">
        <v>1766</v>
      </c>
      <c r="J563" s="26">
        <v>87.03</v>
      </c>
      <c r="K563" s="524">
        <f>J563-(J563*VLOOKUP(H563,'Slevové skupiny'!$B$4:$C$7,2,0))</f>
        <v>87.03</v>
      </c>
      <c r="L563" s="740"/>
      <c r="M563" s="726"/>
    </row>
    <row r="564" spans="1:13" x14ac:dyDescent="0.3">
      <c r="A564" s="205" t="s">
        <v>1406</v>
      </c>
      <c r="B564" s="226" t="s">
        <v>1407</v>
      </c>
      <c r="C564" s="281" t="s">
        <v>1408</v>
      </c>
      <c r="D564" s="37" t="s">
        <v>1</v>
      </c>
      <c r="E564" s="37">
        <v>28</v>
      </c>
      <c r="F564" s="37">
        <v>2</v>
      </c>
      <c r="G564" s="37">
        <v>0.14000000000000001</v>
      </c>
      <c r="H564" s="59" t="s">
        <v>891</v>
      </c>
      <c r="I564" s="59" t="s">
        <v>1766</v>
      </c>
      <c r="J564" s="26">
        <v>104.59</v>
      </c>
      <c r="K564" s="524">
        <f>J564-(J564*VLOOKUP(H564,'Slevové skupiny'!$B$4:$C$7,2,0))</f>
        <v>104.59</v>
      </c>
      <c r="L564" s="740"/>
      <c r="M564" s="726"/>
    </row>
    <row r="565" spans="1:13" x14ac:dyDescent="0.3">
      <c r="A565" s="205" t="s">
        <v>1409</v>
      </c>
      <c r="B565" s="226" t="s">
        <v>1410</v>
      </c>
      <c r="C565" s="281" t="s">
        <v>1411</v>
      </c>
      <c r="D565" s="37" t="s">
        <v>1</v>
      </c>
      <c r="E565" s="37">
        <v>24</v>
      </c>
      <c r="F565" s="37">
        <v>2</v>
      </c>
      <c r="G565" s="37">
        <v>0.2</v>
      </c>
      <c r="H565" s="59" t="s">
        <v>891</v>
      </c>
      <c r="I565" s="59" t="s">
        <v>1766</v>
      </c>
      <c r="J565" s="26">
        <v>149.1</v>
      </c>
      <c r="K565" s="524">
        <f>J565-(J565*VLOOKUP(H565,'Slevové skupiny'!$B$4:$C$7,2,0))</f>
        <v>149.1</v>
      </c>
      <c r="L565" s="740"/>
      <c r="M565" s="726"/>
    </row>
    <row r="566" spans="1:13" ht="15" thickBot="1" x14ac:dyDescent="0.35">
      <c r="A566" s="206" t="s">
        <v>1412</v>
      </c>
      <c r="B566" s="227" t="s">
        <v>1413</v>
      </c>
      <c r="C566" s="278" t="s">
        <v>1414</v>
      </c>
      <c r="D566" s="40" t="s">
        <v>1</v>
      </c>
      <c r="E566" s="40">
        <v>20</v>
      </c>
      <c r="F566" s="40">
        <v>2</v>
      </c>
      <c r="G566" s="40">
        <v>0.56000000000000005</v>
      </c>
      <c r="H566" s="60" t="s">
        <v>891</v>
      </c>
      <c r="I566" s="60" t="s">
        <v>1766</v>
      </c>
      <c r="J566" s="274">
        <v>169.83</v>
      </c>
      <c r="K566" s="525">
        <f>J566-(J566*VLOOKUP(H566,'Slevové skupiny'!$B$4:$C$7,2,0))</f>
        <v>169.83</v>
      </c>
      <c r="L566" s="740"/>
      <c r="M566" s="726"/>
    </row>
    <row r="567" spans="1:13" x14ac:dyDescent="0.3">
      <c r="A567" s="207" t="s">
        <v>1415</v>
      </c>
      <c r="B567" s="231" t="s">
        <v>1416</v>
      </c>
      <c r="C567" s="270" t="s">
        <v>1417</v>
      </c>
      <c r="D567" s="155" t="s">
        <v>2</v>
      </c>
      <c r="E567" s="155">
        <v>1</v>
      </c>
      <c r="F567" s="155">
        <v>1</v>
      </c>
      <c r="G567" s="155">
        <v>0.214</v>
      </c>
      <c r="H567" s="156" t="s">
        <v>891</v>
      </c>
      <c r="I567" s="156" t="s">
        <v>1766</v>
      </c>
      <c r="J567" s="117">
        <v>593.07000000000005</v>
      </c>
      <c r="K567" s="526">
        <f>J567-(J567*VLOOKUP(H567,'Slevové skupiny'!$B$4:$C$7,2,0))</f>
        <v>593.07000000000005</v>
      </c>
      <c r="L567" s="740"/>
      <c r="M567" s="726"/>
    </row>
    <row r="568" spans="1:13" ht="15" thickBot="1" x14ac:dyDescent="0.35">
      <c r="A568" s="209" t="s">
        <v>1418</v>
      </c>
      <c r="B568" s="232" t="s">
        <v>1419</v>
      </c>
      <c r="C568" s="272" t="s">
        <v>1420</v>
      </c>
      <c r="D568" s="159" t="s">
        <v>2</v>
      </c>
      <c r="E568" s="159">
        <v>1</v>
      </c>
      <c r="F568" s="159">
        <v>1</v>
      </c>
      <c r="G568" s="159">
        <v>0.41199999999999998</v>
      </c>
      <c r="H568" s="159" t="s">
        <v>891</v>
      </c>
      <c r="I568" s="174" t="s">
        <v>1766</v>
      </c>
      <c r="J568" s="123">
        <v>77.92</v>
      </c>
      <c r="K568" s="528">
        <f>J568-(J568*VLOOKUP(H568,'Slevové skupiny'!$B$4:$C$7,2,0))</f>
        <v>77.92</v>
      </c>
      <c r="L568" s="740"/>
      <c r="M568" s="726"/>
    </row>
    <row r="569" spans="1:13" ht="15" thickBot="1" x14ac:dyDescent="0.35">
      <c r="A569" s="217" t="s">
        <v>1421</v>
      </c>
      <c r="B569" s="255" t="s">
        <v>1422</v>
      </c>
      <c r="C569" s="273"/>
      <c r="D569" s="72" t="s">
        <v>2</v>
      </c>
      <c r="E569" s="73">
        <v>10000</v>
      </c>
      <c r="F569" s="72">
        <v>100</v>
      </c>
      <c r="G569" s="72">
        <v>0.01</v>
      </c>
      <c r="H569" s="74" t="s">
        <v>891</v>
      </c>
      <c r="I569" s="74" t="s">
        <v>1766</v>
      </c>
      <c r="J569" s="269">
        <v>0.8</v>
      </c>
      <c r="K569" s="529">
        <f>J569-(J569*VLOOKUP(H569,'Slevové skupiny'!$B$4:$C$7,2,0))</f>
        <v>0.8</v>
      </c>
      <c r="L569" s="740"/>
      <c r="M569" s="726"/>
    </row>
    <row r="570" spans="1:13" ht="15" thickBot="1" x14ac:dyDescent="0.35">
      <c r="A570" s="216" t="s">
        <v>1423</v>
      </c>
      <c r="B570" s="254" t="s">
        <v>1424</v>
      </c>
      <c r="C570" s="279"/>
      <c r="D570" s="172" t="s">
        <v>2</v>
      </c>
      <c r="E570" s="172">
        <v>1</v>
      </c>
      <c r="F570" s="172">
        <v>50</v>
      </c>
      <c r="G570" s="172">
        <v>0.16</v>
      </c>
      <c r="H570" s="173" t="s">
        <v>891</v>
      </c>
      <c r="I570" s="173" t="s">
        <v>1766</v>
      </c>
      <c r="J570" s="276">
        <v>51.5</v>
      </c>
      <c r="K570" s="530">
        <f>J570-(J570*VLOOKUP(H570,'Slevové skupiny'!$B$4:$C$7,2,0))</f>
        <v>51.5</v>
      </c>
      <c r="L570" s="740"/>
      <c r="M570" s="726"/>
    </row>
    <row r="571" spans="1:13" x14ac:dyDescent="0.3">
      <c r="A571" s="204" t="s">
        <v>1425</v>
      </c>
      <c r="B571" s="225" t="s">
        <v>1426</v>
      </c>
      <c r="C571" s="277" t="s">
        <v>650</v>
      </c>
      <c r="D571" s="34" t="s">
        <v>2</v>
      </c>
      <c r="E571" s="34">
        <v>6000</v>
      </c>
      <c r="F571" s="34">
        <v>200</v>
      </c>
      <c r="G571" s="34">
        <v>0.01</v>
      </c>
      <c r="H571" s="58" t="s">
        <v>891</v>
      </c>
      <c r="I571" s="58" t="s">
        <v>1765</v>
      </c>
      <c r="J571" s="275">
        <v>0.8</v>
      </c>
      <c r="K571" s="523">
        <f>J571-(J571*VLOOKUP(H571,'Slevové skupiny'!$B$4:$C$7,2,0))</f>
        <v>0.8</v>
      </c>
      <c r="L571" s="740"/>
      <c r="M571" s="726"/>
    </row>
    <row r="572" spans="1:13" x14ac:dyDescent="0.3">
      <c r="A572" s="205" t="s">
        <v>1427</v>
      </c>
      <c r="B572" s="226" t="s">
        <v>1428</v>
      </c>
      <c r="C572" s="281" t="s">
        <v>1429</v>
      </c>
      <c r="D572" s="37" t="s">
        <v>2</v>
      </c>
      <c r="E572" s="37">
        <v>3000</v>
      </c>
      <c r="F572" s="37">
        <v>100</v>
      </c>
      <c r="G572" s="37">
        <v>0.01</v>
      </c>
      <c r="H572" s="59" t="s">
        <v>891</v>
      </c>
      <c r="I572" s="59" t="s">
        <v>1765</v>
      </c>
      <c r="J572" s="26">
        <v>1.06</v>
      </c>
      <c r="K572" s="524">
        <f>J572-(J572*VLOOKUP(H572,'Slevové skupiny'!$B$4:$C$7,2,0))</f>
        <v>1.06</v>
      </c>
      <c r="L572" s="740"/>
      <c r="M572" s="726"/>
    </row>
    <row r="573" spans="1:13" x14ac:dyDescent="0.3">
      <c r="A573" s="205" t="s">
        <v>1430</v>
      </c>
      <c r="B573" s="226" t="s">
        <v>1431</v>
      </c>
      <c r="C573" s="281" t="s">
        <v>4</v>
      </c>
      <c r="D573" s="37" t="s">
        <v>2</v>
      </c>
      <c r="E573" s="37">
        <v>2000</v>
      </c>
      <c r="F573" s="37">
        <v>100</v>
      </c>
      <c r="G573" s="37">
        <v>0.01</v>
      </c>
      <c r="H573" s="59" t="s">
        <v>891</v>
      </c>
      <c r="I573" s="59" t="s">
        <v>1765</v>
      </c>
      <c r="J573" s="26">
        <v>1.2</v>
      </c>
      <c r="K573" s="524">
        <f>J573-(J573*VLOOKUP(H573,'Slevové skupiny'!$B$4:$C$7,2,0))</f>
        <v>1.2</v>
      </c>
      <c r="L573" s="740"/>
      <c r="M573" s="726"/>
    </row>
    <row r="574" spans="1:13" x14ac:dyDescent="0.3">
      <c r="A574" s="205" t="s">
        <v>1432</v>
      </c>
      <c r="B574" s="226" t="s">
        <v>1433</v>
      </c>
      <c r="C574" s="281" t="s">
        <v>1434</v>
      </c>
      <c r="D574" s="37" t="s">
        <v>2</v>
      </c>
      <c r="E574" s="37">
        <v>1400</v>
      </c>
      <c r="F574" s="37">
        <v>100</v>
      </c>
      <c r="G574" s="37">
        <v>0.01</v>
      </c>
      <c r="H574" s="59" t="s">
        <v>891</v>
      </c>
      <c r="I574" s="59" t="s">
        <v>1765</v>
      </c>
      <c r="J574" s="26">
        <v>1.85</v>
      </c>
      <c r="K574" s="524">
        <f>J574-(J574*VLOOKUP(H574,'Slevové skupiny'!$B$4:$C$7,2,0))</f>
        <v>1.85</v>
      </c>
      <c r="L574" s="740"/>
      <c r="M574" s="726"/>
    </row>
    <row r="575" spans="1:13" x14ac:dyDescent="0.3">
      <c r="A575" s="205" t="s">
        <v>1435</v>
      </c>
      <c r="B575" s="226" t="s">
        <v>1436</v>
      </c>
      <c r="C575" s="281" t="s">
        <v>1437</v>
      </c>
      <c r="D575" s="37" t="s">
        <v>2</v>
      </c>
      <c r="E575" s="37">
        <v>1000</v>
      </c>
      <c r="F575" s="37">
        <v>100</v>
      </c>
      <c r="G575" s="37">
        <v>0.01</v>
      </c>
      <c r="H575" s="59" t="s">
        <v>891</v>
      </c>
      <c r="I575" s="59" t="s">
        <v>1765</v>
      </c>
      <c r="J575" s="26">
        <v>2.91</v>
      </c>
      <c r="K575" s="524">
        <f>J575-(J575*VLOOKUP(H575,'Slevové skupiny'!$B$4:$C$7,2,0))</f>
        <v>2.91</v>
      </c>
      <c r="L575" s="740"/>
      <c r="M575" s="726"/>
    </row>
    <row r="576" spans="1:13" ht="15" thickBot="1" x14ac:dyDescent="0.35">
      <c r="A576" s="210" t="s">
        <v>1438</v>
      </c>
      <c r="B576" s="252" t="s">
        <v>1439</v>
      </c>
      <c r="C576" s="278" t="s">
        <v>1440</v>
      </c>
      <c r="D576" s="40" t="s">
        <v>2</v>
      </c>
      <c r="E576" s="40">
        <v>600</v>
      </c>
      <c r="F576" s="40">
        <v>100</v>
      </c>
      <c r="G576" s="40">
        <v>0.01</v>
      </c>
      <c r="H576" s="60" t="s">
        <v>891</v>
      </c>
      <c r="I576" s="60" t="s">
        <v>1765</v>
      </c>
      <c r="J576" s="274">
        <v>3.83</v>
      </c>
      <c r="K576" s="525">
        <f>J576-(J576*VLOOKUP(H576,'Slevové skupiny'!$B$4:$C$7,2,0))</f>
        <v>3.83</v>
      </c>
      <c r="L576" s="740"/>
      <c r="M576" s="726"/>
    </row>
    <row r="577" spans="1:13" ht="15" thickBot="1" x14ac:dyDescent="0.35">
      <c r="A577" s="216" t="s">
        <v>1441</v>
      </c>
      <c r="B577" s="254" t="s">
        <v>1442</v>
      </c>
      <c r="C577" s="279" t="s">
        <v>1443</v>
      </c>
      <c r="D577" s="172" t="s">
        <v>2</v>
      </c>
      <c r="E577" s="172">
        <v>1</v>
      </c>
      <c r="F577" s="172">
        <v>1</v>
      </c>
      <c r="G577" s="172">
        <v>0.01</v>
      </c>
      <c r="H577" s="173" t="s">
        <v>891</v>
      </c>
      <c r="I577" s="173" t="s">
        <v>1766</v>
      </c>
      <c r="J577" s="276">
        <v>20.87</v>
      </c>
      <c r="K577" s="530">
        <f>J577-(J577*VLOOKUP(H577,'Slevové skupiny'!$B$4:$C$7,2,0))</f>
        <v>20.87</v>
      </c>
      <c r="L577" s="741"/>
      <c r="M577" s="550"/>
    </row>
    <row r="578" spans="1:13" ht="15" customHeight="1" x14ac:dyDescent="0.3">
      <c r="A578" s="64" t="s">
        <v>1444</v>
      </c>
      <c r="B578" s="218" t="s">
        <v>1445</v>
      </c>
      <c r="C578" s="280">
        <v>16</v>
      </c>
      <c r="D578" s="65" t="s">
        <v>2</v>
      </c>
      <c r="E578" s="65">
        <v>750</v>
      </c>
      <c r="F578" s="65">
        <v>50</v>
      </c>
      <c r="G578" s="65">
        <v>0.02</v>
      </c>
      <c r="H578" s="61" t="s">
        <v>154</v>
      </c>
      <c r="I578" s="61" t="s">
        <v>1766</v>
      </c>
      <c r="J578" s="275">
        <v>6.64</v>
      </c>
      <c r="K578" s="523">
        <f>J578-(J578*VLOOKUP(H578,'Slevové skupiny'!$B$4:$C$7,2,0))</f>
        <v>6.64</v>
      </c>
      <c r="L578" s="739" t="s">
        <v>1758</v>
      </c>
      <c r="M578" s="725" t="str">
        <f>VLOOKUP(H578,'Slevové skupiny'!$B$4:$D$7,3,0)</f>
        <v>Sleva 0 %</v>
      </c>
    </row>
    <row r="579" spans="1:13" x14ac:dyDescent="0.3">
      <c r="A579" s="70" t="s">
        <v>1446</v>
      </c>
      <c r="B579" s="219" t="s">
        <v>1447</v>
      </c>
      <c r="C579" s="282">
        <v>20</v>
      </c>
      <c r="D579" s="67" t="s">
        <v>2</v>
      </c>
      <c r="E579" s="67">
        <v>400</v>
      </c>
      <c r="F579" s="67">
        <v>50</v>
      </c>
      <c r="G579" s="67">
        <v>0.03</v>
      </c>
      <c r="H579" s="62" t="s">
        <v>154</v>
      </c>
      <c r="I579" s="62" t="s">
        <v>1766</v>
      </c>
      <c r="J579" s="26">
        <v>7.04</v>
      </c>
      <c r="K579" s="524">
        <f>J579-(J579*VLOOKUP(H579,'Slevové skupiny'!$B$4:$C$7,2,0))</f>
        <v>7.04</v>
      </c>
      <c r="L579" s="740"/>
      <c r="M579" s="726"/>
    </row>
    <row r="580" spans="1:13" x14ac:dyDescent="0.3">
      <c r="A580" s="215" t="s">
        <v>1448</v>
      </c>
      <c r="B580" s="253" t="s">
        <v>1449</v>
      </c>
      <c r="C580" s="283">
        <v>25</v>
      </c>
      <c r="D580" s="71" t="s">
        <v>2</v>
      </c>
      <c r="E580" s="71">
        <v>400</v>
      </c>
      <c r="F580" s="71">
        <v>50</v>
      </c>
      <c r="G580" s="71">
        <v>0.05</v>
      </c>
      <c r="H580" s="69" t="s">
        <v>154</v>
      </c>
      <c r="I580" s="69" t="s">
        <v>1766</v>
      </c>
      <c r="J580" s="26">
        <v>7.33</v>
      </c>
      <c r="K580" s="524">
        <f>J580-(J580*VLOOKUP(H580,'Slevové skupiny'!$B$4:$C$7,2,0))</f>
        <v>7.33</v>
      </c>
      <c r="L580" s="740"/>
      <c r="M580" s="726"/>
    </row>
    <row r="581" spans="1:13" s="1" customFormat="1" ht="15" thickBot="1" x14ac:dyDescent="0.35">
      <c r="A581" s="212" t="s">
        <v>1450</v>
      </c>
      <c r="B581" s="220" t="s">
        <v>1451</v>
      </c>
      <c r="C581" s="284">
        <v>32</v>
      </c>
      <c r="D581" s="66" t="s">
        <v>2</v>
      </c>
      <c r="E581" s="40">
        <v>400</v>
      </c>
      <c r="F581" s="66">
        <v>50</v>
      </c>
      <c r="G581" s="66">
        <v>0.01</v>
      </c>
      <c r="H581" s="63" t="s">
        <v>154</v>
      </c>
      <c r="I581" s="63" t="s">
        <v>1766</v>
      </c>
      <c r="J581" s="274">
        <v>13.99</v>
      </c>
      <c r="K581" s="525">
        <f>J581-(J581*VLOOKUP(H581,'Slevové skupiny'!$B$4:$C$7,2,0))</f>
        <v>13.99</v>
      </c>
      <c r="L581" s="740"/>
      <c r="M581" s="726"/>
    </row>
    <row r="582" spans="1:13" x14ac:dyDescent="0.3">
      <c r="A582" s="207" t="s">
        <v>1452</v>
      </c>
      <c r="B582" s="231" t="s">
        <v>1453</v>
      </c>
      <c r="C582" s="270" t="s">
        <v>1454</v>
      </c>
      <c r="D582" s="155" t="s">
        <v>2</v>
      </c>
      <c r="E582" s="155">
        <v>500</v>
      </c>
      <c r="F582" s="155">
        <v>50</v>
      </c>
      <c r="G582" s="155">
        <v>0.01</v>
      </c>
      <c r="H582" s="156" t="s">
        <v>154</v>
      </c>
      <c r="I582" s="156" t="s">
        <v>1766</v>
      </c>
      <c r="J582" s="117">
        <v>11.14</v>
      </c>
      <c r="K582" s="526">
        <f>J582-(J582*VLOOKUP(H582,'Slevové skupiny'!$B$4:$C$7,2,0))</f>
        <v>11.14</v>
      </c>
      <c r="L582" s="740"/>
      <c r="M582" s="726"/>
    </row>
    <row r="583" spans="1:13" x14ac:dyDescent="0.3">
      <c r="A583" s="208" t="s">
        <v>1455</v>
      </c>
      <c r="B583" s="223" t="s">
        <v>1456</v>
      </c>
      <c r="C583" s="271" t="s">
        <v>1457</v>
      </c>
      <c r="D583" s="157" t="s">
        <v>2</v>
      </c>
      <c r="E583" s="157">
        <v>450</v>
      </c>
      <c r="F583" s="157">
        <v>50</v>
      </c>
      <c r="G583" s="157">
        <v>0.02</v>
      </c>
      <c r="H583" s="158" t="s">
        <v>154</v>
      </c>
      <c r="I583" s="158" t="s">
        <v>1766</v>
      </c>
      <c r="J583" s="108">
        <v>12.51</v>
      </c>
      <c r="K583" s="527">
        <f>J583-(J583*VLOOKUP(H583,'Slevové skupiny'!$B$4:$C$7,2,0))</f>
        <v>12.51</v>
      </c>
      <c r="L583" s="740"/>
      <c r="M583" s="726"/>
    </row>
    <row r="584" spans="1:13" ht="15" thickBot="1" x14ac:dyDescent="0.35">
      <c r="A584" s="209" t="s">
        <v>1458</v>
      </c>
      <c r="B584" s="232" t="s">
        <v>1459</v>
      </c>
      <c r="C584" s="272" t="s">
        <v>1460</v>
      </c>
      <c r="D584" s="159" t="s">
        <v>2</v>
      </c>
      <c r="E584" s="159">
        <v>200</v>
      </c>
      <c r="F584" s="159">
        <v>50</v>
      </c>
      <c r="G584" s="159">
        <v>0.03</v>
      </c>
      <c r="H584" s="160" t="s">
        <v>154</v>
      </c>
      <c r="I584" s="160" t="s">
        <v>1766</v>
      </c>
      <c r="J584" s="123">
        <v>13.18</v>
      </c>
      <c r="K584" s="528">
        <f>J584-(J584*VLOOKUP(H584,'Slevové skupiny'!$B$4:$C$7,2,0))</f>
        <v>13.18</v>
      </c>
      <c r="L584" s="740"/>
      <c r="M584" s="726"/>
    </row>
    <row r="585" spans="1:13" x14ac:dyDescent="0.3">
      <c r="A585" s="204" t="s">
        <v>1461</v>
      </c>
      <c r="B585" s="225" t="s">
        <v>1462</v>
      </c>
      <c r="C585" s="277">
        <v>15</v>
      </c>
      <c r="D585" s="34" t="s">
        <v>2</v>
      </c>
      <c r="E585" s="34">
        <v>600</v>
      </c>
      <c r="F585" s="34">
        <v>50</v>
      </c>
      <c r="G585" s="34">
        <v>0.01</v>
      </c>
      <c r="H585" s="58" t="s">
        <v>154</v>
      </c>
      <c r="I585" s="58" t="s">
        <v>1766</v>
      </c>
      <c r="J585" s="275">
        <v>4.1399999999999997</v>
      </c>
      <c r="K585" s="523">
        <f>J585-(J585*VLOOKUP(H585,'Slevové skupiny'!$B$4:$C$7,2,0))</f>
        <v>4.1399999999999997</v>
      </c>
      <c r="L585" s="740"/>
      <c r="M585" s="726"/>
    </row>
    <row r="586" spans="1:13" x14ac:dyDescent="0.3">
      <c r="A586" s="205" t="s">
        <v>1463</v>
      </c>
      <c r="B586" s="226" t="s">
        <v>1464</v>
      </c>
      <c r="C586" s="281">
        <v>18</v>
      </c>
      <c r="D586" s="37" t="s">
        <v>2</v>
      </c>
      <c r="E586" s="37">
        <v>600</v>
      </c>
      <c r="F586" s="37">
        <v>50</v>
      </c>
      <c r="G586" s="37">
        <v>0.01</v>
      </c>
      <c r="H586" s="59" t="s">
        <v>154</v>
      </c>
      <c r="I586" s="59" t="s">
        <v>1766</v>
      </c>
      <c r="J586" s="26">
        <v>5.28</v>
      </c>
      <c r="K586" s="524">
        <f>J586-(J586*VLOOKUP(H586,'Slevové skupiny'!$B$4:$C$7,2,0))</f>
        <v>5.28</v>
      </c>
      <c r="L586" s="740"/>
      <c r="M586" s="726"/>
    </row>
    <row r="587" spans="1:13" x14ac:dyDescent="0.3">
      <c r="A587" s="205" t="s">
        <v>1465</v>
      </c>
      <c r="B587" s="226" t="s">
        <v>1466</v>
      </c>
      <c r="C587" s="281">
        <v>20</v>
      </c>
      <c r="D587" s="37" t="s">
        <v>2</v>
      </c>
      <c r="E587" s="37">
        <v>400</v>
      </c>
      <c r="F587" s="37">
        <v>50</v>
      </c>
      <c r="G587" s="37">
        <v>0.02</v>
      </c>
      <c r="H587" s="59" t="s">
        <v>154</v>
      </c>
      <c r="I587" s="59" t="s">
        <v>1766</v>
      </c>
      <c r="J587" s="26">
        <v>5.28</v>
      </c>
      <c r="K587" s="524">
        <f>J587-(J587*VLOOKUP(H587,'Slevové skupiny'!$B$4:$C$7,2,0))</f>
        <v>5.28</v>
      </c>
      <c r="L587" s="740"/>
      <c r="M587" s="726"/>
    </row>
    <row r="588" spans="1:13" x14ac:dyDescent="0.3">
      <c r="A588" s="205" t="s">
        <v>1467</v>
      </c>
      <c r="B588" s="226" t="s">
        <v>1468</v>
      </c>
      <c r="C588" s="281">
        <v>22</v>
      </c>
      <c r="D588" s="37" t="s">
        <v>2</v>
      </c>
      <c r="E588" s="37">
        <v>400</v>
      </c>
      <c r="F588" s="37">
        <v>50</v>
      </c>
      <c r="G588" s="37">
        <v>0.02</v>
      </c>
      <c r="H588" s="59" t="s">
        <v>154</v>
      </c>
      <c r="I588" s="59" t="s">
        <v>1766</v>
      </c>
      <c r="J588" s="26">
        <v>5.85</v>
      </c>
      <c r="K588" s="524">
        <f>J588-(J588*VLOOKUP(H588,'Slevové skupiny'!$B$4:$C$7,2,0))</f>
        <v>5.85</v>
      </c>
      <c r="L588" s="740"/>
      <c r="M588" s="726"/>
    </row>
    <row r="589" spans="1:13" ht="15" thickBot="1" x14ac:dyDescent="0.35">
      <c r="A589" s="206" t="s">
        <v>1469</v>
      </c>
      <c r="B589" s="227" t="s">
        <v>1470</v>
      </c>
      <c r="C589" s="278">
        <v>25</v>
      </c>
      <c r="D589" s="40" t="s">
        <v>2</v>
      </c>
      <c r="E589" s="40">
        <v>400</v>
      </c>
      <c r="F589" s="40">
        <v>50</v>
      </c>
      <c r="G589" s="40">
        <v>0.02</v>
      </c>
      <c r="H589" s="60" t="s">
        <v>154</v>
      </c>
      <c r="I589" s="60" t="s">
        <v>1766</v>
      </c>
      <c r="J589" s="274">
        <v>6.12</v>
      </c>
      <c r="K589" s="525">
        <f>J589-(J589*VLOOKUP(H589,'Slevové skupiny'!$B$4:$C$7,2,0))</f>
        <v>6.12</v>
      </c>
      <c r="L589" s="740"/>
      <c r="M589" s="726"/>
    </row>
    <row r="590" spans="1:13" x14ac:dyDescent="0.3">
      <c r="A590" s="207" t="s">
        <v>1471</v>
      </c>
      <c r="B590" s="231" t="s">
        <v>1472</v>
      </c>
      <c r="C590" s="270">
        <v>15</v>
      </c>
      <c r="D590" s="155" t="s">
        <v>2</v>
      </c>
      <c r="E590" s="155">
        <v>200</v>
      </c>
      <c r="F590" s="155">
        <v>50</v>
      </c>
      <c r="G590" s="155">
        <v>0.02</v>
      </c>
      <c r="H590" s="156" t="s">
        <v>154</v>
      </c>
      <c r="I590" s="156" t="s">
        <v>1766</v>
      </c>
      <c r="J590" s="117">
        <v>7.7</v>
      </c>
      <c r="K590" s="526">
        <f>J590-(J590*VLOOKUP(H590,'Slevové skupiny'!$B$4:$C$7,2,0))</f>
        <v>7.7</v>
      </c>
      <c r="L590" s="740"/>
      <c r="M590" s="726"/>
    </row>
    <row r="591" spans="1:13" x14ac:dyDescent="0.3">
      <c r="A591" s="208" t="s">
        <v>1473</v>
      </c>
      <c r="B591" s="223" t="s">
        <v>1474</v>
      </c>
      <c r="C591" s="271">
        <v>18</v>
      </c>
      <c r="D591" s="157" t="s">
        <v>2</v>
      </c>
      <c r="E591" s="157">
        <v>300</v>
      </c>
      <c r="F591" s="157">
        <v>50</v>
      </c>
      <c r="G591" s="157">
        <v>0.02</v>
      </c>
      <c r="H591" s="158" t="s">
        <v>154</v>
      </c>
      <c r="I591" s="158" t="s">
        <v>1766</v>
      </c>
      <c r="J591" s="108">
        <v>9.27</v>
      </c>
      <c r="K591" s="527">
        <f>J591-(J591*VLOOKUP(H591,'Slevové skupiny'!$B$4:$C$7,2,0))</f>
        <v>9.27</v>
      </c>
      <c r="L591" s="740"/>
      <c r="M591" s="726"/>
    </row>
    <row r="592" spans="1:13" x14ac:dyDescent="0.3">
      <c r="A592" s="208" t="s">
        <v>1475</v>
      </c>
      <c r="B592" s="223" t="s">
        <v>1476</v>
      </c>
      <c r="C592" s="271">
        <v>20</v>
      </c>
      <c r="D592" s="157" t="s">
        <v>2</v>
      </c>
      <c r="E592" s="157">
        <v>300</v>
      </c>
      <c r="F592" s="157">
        <v>50</v>
      </c>
      <c r="G592" s="157">
        <v>0.04</v>
      </c>
      <c r="H592" s="158" t="s">
        <v>154</v>
      </c>
      <c r="I592" s="158" t="s">
        <v>1766</v>
      </c>
      <c r="J592" s="108">
        <v>11.4</v>
      </c>
      <c r="K592" s="527">
        <f>J592-(J592*VLOOKUP(H592,'Slevové skupiny'!$B$4:$C$7,2,0))</f>
        <v>11.4</v>
      </c>
      <c r="L592" s="740"/>
      <c r="M592" s="726"/>
    </row>
    <row r="593" spans="1:13" x14ac:dyDescent="0.3">
      <c r="A593" s="208" t="s">
        <v>1477</v>
      </c>
      <c r="B593" s="223" t="s">
        <v>1478</v>
      </c>
      <c r="C593" s="271">
        <v>22</v>
      </c>
      <c r="D593" s="157" t="s">
        <v>2</v>
      </c>
      <c r="E593" s="157">
        <v>300</v>
      </c>
      <c r="F593" s="157">
        <v>50</v>
      </c>
      <c r="G593" s="157">
        <v>0.04</v>
      </c>
      <c r="H593" s="158" t="s">
        <v>154</v>
      </c>
      <c r="I593" s="158" t="s">
        <v>1766</v>
      </c>
      <c r="J593" s="108">
        <v>11.7</v>
      </c>
      <c r="K593" s="527">
        <f>J593-(J593*VLOOKUP(H593,'Slevové skupiny'!$B$4:$C$7,2,0))</f>
        <v>11.7</v>
      </c>
      <c r="L593" s="740"/>
      <c r="M593" s="726"/>
    </row>
    <row r="594" spans="1:13" ht="15" thickBot="1" x14ac:dyDescent="0.35">
      <c r="A594" s="209" t="s">
        <v>1479</v>
      </c>
      <c r="B594" s="232" t="s">
        <v>1480</v>
      </c>
      <c r="C594" s="272">
        <v>25</v>
      </c>
      <c r="D594" s="159" t="s">
        <v>2</v>
      </c>
      <c r="E594" s="159">
        <v>150</v>
      </c>
      <c r="F594" s="159">
        <v>50</v>
      </c>
      <c r="G594" s="159">
        <v>0.04</v>
      </c>
      <c r="H594" s="160" t="s">
        <v>154</v>
      </c>
      <c r="I594" s="160" t="s">
        <v>1766</v>
      </c>
      <c r="J594" s="123">
        <v>11.7</v>
      </c>
      <c r="K594" s="528">
        <f>J594-(J594*VLOOKUP(H594,'Slevové skupiny'!$B$4:$C$7,2,0))</f>
        <v>11.7</v>
      </c>
      <c r="L594" s="740"/>
      <c r="M594" s="726"/>
    </row>
    <row r="595" spans="1:13" x14ac:dyDescent="0.3">
      <c r="A595" s="204" t="s">
        <v>1481</v>
      </c>
      <c r="B595" s="225" t="s">
        <v>1482</v>
      </c>
      <c r="C595" s="277" t="s">
        <v>1483</v>
      </c>
      <c r="D595" s="34" t="s">
        <v>2</v>
      </c>
      <c r="E595" s="34">
        <v>200</v>
      </c>
      <c r="F595" s="34">
        <v>50</v>
      </c>
      <c r="G595" s="34">
        <v>0.01</v>
      </c>
      <c r="H595" s="58" t="s">
        <v>154</v>
      </c>
      <c r="I595" s="58" t="s">
        <v>1766</v>
      </c>
      <c r="J595" s="275">
        <v>9.99</v>
      </c>
      <c r="K595" s="523">
        <f>J595-(J595*VLOOKUP(H595,'Slevové skupiny'!$B$4:$C$7,2,0))</f>
        <v>9.99</v>
      </c>
      <c r="L595" s="740"/>
      <c r="M595" s="726"/>
    </row>
    <row r="596" spans="1:13" ht="15" thickBot="1" x14ac:dyDescent="0.35">
      <c r="A596" s="206" t="s">
        <v>1484</v>
      </c>
      <c r="B596" s="227" t="s">
        <v>1485</v>
      </c>
      <c r="C596" s="278" t="s">
        <v>1486</v>
      </c>
      <c r="D596" s="40" t="s">
        <v>2</v>
      </c>
      <c r="E596" s="40">
        <v>50</v>
      </c>
      <c r="F596" s="40">
        <v>25</v>
      </c>
      <c r="G596" s="40">
        <v>0.05</v>
      </c>
      <c r="H596" s="60" t="s">
        <v>154</v>
      </c>
      <c r="I596" s="60" t="s">
        <v>1766</v>
      </c>
      <c r="J596" s="274">
        <v>15.98</v>
      </c>
      <c r="K596" s="525">
        <f>J596-(J596*VLOOKUP(H596,'Slevové skupiny'!$B$4:$C$7,2,0))</f>
        <v>15.98</v>
      </c>
      <c r="L596" s="740"/>
      <c r="M596" s="726"/>
    </row>
    <row r="597" spans="1:13" x14ac:dyDescent="0.3">
      <c r="A597" s="207" t="s">
        <v>1487</v>
      </c>
      <c r="B597" s="231" t="s">
        <v>1488</v>
      </c>
      <c r="C597" s="270">
        <v>32</v>
      </c>
      <c r="D597" s="155" t="s">
        <v>2</v>
      </c>
      <c r="E597" s="155">
        <v>400</v>
      </c>
      <c r="F597" s="155">
        <v>50</v>
      </c>
      <c r="G597" s="155">
        <v>0.02</v>
      </c>
      <c r="H597" s="156" t="s">
        <v>154</v>
      </c>
      <c r="I597" s="156" t="s">
        <v>1766</v>
      </c>
      <c r="J597" s="117">
        <v>13.99</v>
      </c>
      <c r="K597" s="526">
        <f>J597-(J597*VLOOKUP(H597,'Slevové skupiny'!$B$4:$C$7,2,0))</f>
        <v>13.99</v>
      </c>
      <c r="L597" s="740"/>
      <c r="M597" s="726"/>
    </row>
    <row r="598" spans="1:13" x14ac:dyDescent="0.3">
      <c r="A598" s="208" t="s">
        <v>1489</v>
      </c>
      <c r="B598" s="223" t="s">
        <v>1490</v>
      </c>
      <c r="C598" s="271">
        <v>40</v>
      </c>
      <c r="D598" s="157" t="s">
        <v>2</v>
      </c>
      <c r="E598" s="157">
        <v>300</v>
      </c>
      <c r="F598" s="157">
        <v>50</v>
      </c>
      <c r="G598" s="157">
        <v>0.03</v>
      </c>
      <c r="H598" s="158" t="s">
        <v>154</v>
      </c>
      <c r="I598" s="158" t="s">
        <v>1766</v>
      </c>
      <c r="J598" s="108">
        <v>16.309999999999999</v>
      </c>
      <c r="K598" s="527">
        <f>J598-(J598*VLOOKUP(H598,'Slevové skupiny'!$B$4:$C$7,2,0))</f>
        <v>16.309999999999999</v>
      </c>
      <c r="L598" s="740"/>
      <c r="M598" s="726"/>
    </row>
    <row r="599" spans="1:13" x14ac:dyDescent="0.3">
      <c r="A599" s="208" t="s">
        <v>1491</v>
      </c>
      <c r="B599" s="223" t="s">
        <v>1492</v>
      </c>
      <c r="C599" s="271">
        <v>50</v>
      </c>
      <c r="D599" s="157" t="s">
        <v>2</v>
      </c>
      <c r="E599" s="157">
        <v>150</v>
      </c>
      <c r="F599" s="157">
        <v>25</v>
      </c>
      <c r="G599" s="157">
        <v>0.04</v>
      </c>
      <c r="H599" s="158" t="s">
        <v>154</v>
      </c>
      <c r="I599" s="158" t="s">
        <v>1766</v>
      </c>
      <c r="J599" s="108">
        <v>25.13</v>
      </c>
      <c r="K599" s="527">
        <f>J599-(J599*VLOOKUP(H599,'Slevové skupiny'!$B$4:$C$7,2,0))</f>
        <v>25.13</v>
      </c>
      <c r="L599" s="740"/>
      <c r="M599" s="726"/>
    </row>
    <row r="600" spans="1:13" x14ac:dyDescent="0.3">
      <c r="A600" s="208" t="s">
        <v>1493</v>
      </c>
      <c r="B600" s="223" t="s">
        <v>1494</v>
      </c>
      <c r="C600" s="271">
        <v>63</v>
      </c>
      <c r="D600" s="157" t="s">
        <v>2</v>
      </c>
      <c r="E600" s="157">
        <v>100</v>
      </c>
      <c r="F600" s="157">
        <v>25</v>
      </c>
      <c r="G600" s="157">
        <v>0.05</v>
      </c>
      <c r="H600" s="158" t="s">
        <v>154</v>
      </c>
      <c r="I600" s="169" t="s">
        <v>1766</v>
      </c>
      <c r="J600" s="108">
        <v>31.38</v>
      </c>
      <c r="K600" s="527">
        <f>J600-(J600*VLOOKUP(H600,'Slevové skupiny'!$B$4:$C$7,2,0))</f>
        <v>31.38</v>
      </c>
      <c r="L600" s="740"/>
      <c r="M600" s="726"/>
    </row>
    <row r="601" spans="1:13" x14ac:dyDescent="0.3">
      <c r="A601" s="208" t="s">
        <v>1495</v>
      </c>
      <c r="B601" s="223" t="s">
        <v>1496</v>
      </c>
      <c r="C601" s="271">
        <v>75</v>
      </c>
      <c r="D601" s="157" t="s">
        <v>2</v>
      </c>
      <c r="E601" s="157">
        <v>60</v>
      </c>
      <c r="F601" s="157">
        <v>1</v>
      </c>
      <c r="G601" s="157">
        <v>0.1</v>
      </c>
      <c r="H601" s="158" t="s">
        <v>154</v>
      </c>
      <c r="I601" s="158" t="s">
        <v>1766</v>
      </c>
      <c r="J601" s="108">
        <v>60.16</v>
      </c>
      <c r="K601" s="527">
        <f>J601-(J601*VLOOKUP(H601,'Slevové skupiny'!$B$4:$C$7,2,0))</f>
        <v>60.16</v>
      </c>
      <c r="L601" s="740"/>
      <c r="M601" s="726"/>
    </row>
    <row r="602" spans="1:13" x14ac:dyDescent="0.3">
      <c r="A602" s="208" t="s">
        <v>1497</v>
      </c>
      <c r="B602" s="223" t="s">
        <v>1498</v>
      </c>
      <c r="C602" s="271">
        <v>90</v>
      </c>
      <c r="D602" s="157" t="s">
        <v>2</v>
      </c>
      <c r="E602" s="157">
        <v>40</v>
      </c>
      <c r="F602" s="157">
        <v>1</v>
      </c>
      <c r="G602" s="157">
        <v>0.12</v>
      </c>
      <c r="H602" s="158" t="s">
        <v>154</v>
      </c>
      <c r="I602" s="158" t="s">
        <v>1766</v>
      </c>
      <c r="J602" s="108">
        <v>76.739999999999995</v>
      </c>
      <c r="K602" s="527">
        <f>J602-(J602*VLOOKUP(H602,'Slevové skupiny'!$B$4:$C$7,2,0))</f>
        <v>76.739999999999995</v>
      </c>
      <c r="L602" s="740"/>
      <c r="M602" s="726"/>
    </row>
    <row r="603" spans="1:13" ht="15" thickBot="1" x14ac:dyDescent="0.35">
      <c r="A603" s="209" t="s">
        <v>1499</v>
      </c>
      <c r="B603" s="232" t="s">
        <v>1500</v>
      </c>
      <c r="C603" s="272">
        <v>110</v>
      </c>
      <c r="D603" s="159" t="s">
        <v>2</v>
      </c>
      <c r="E603" s="159">
        <v>30</v>
      </c>
      <c r="F603" s="159">
        <v>1</v>
      </c>
      <c r="G603" s="159">
        <v>0.15</v>
      </c>
      <c r="H603" s="160" t="s">
        <v>154</v>
      </c>
      <c r="I603" s="171" t="s">
        <v>1766</v>
      </c>
      <c r="J603" s="123">
        <v>89.93</v>
      </c>
      <c r="K603" s="528">
        <f>J603-(J603*VLOOKUP(H603,'Slevové skupiny'!$B$4:$C$7,2,0))</f>
        <v>89.93</v>
      </c>
      <c r="L603" s="741"/>
      <c r="M603" s="727"/>
    </row>
    <row r="604" spans="1:13" ht="15" customHeight="1" x14ac:dyDescent="0.3">
      <c r="A604" s="204" t="s">
        <v>1501</v>
      </c>
      <c r="B604" s="225" t="s">
        <v>1502</v>
      </c>
      <c r="C604" s="277">
        <v>20</v>
      </c>
      <c r="D604" s="34" t="s">
        <v>2</v>
      </c>
      <c r="E604" s="34">
        <v>100</v>
      </c>
      <c r="F604" s="34">
        <v>1</v>
      </c>
      <c r="G604" s="34">
        <v>0.04</v>
      </c>
      <c r="H604" s="58" t="s">
        <v>891</v>
      </c>
      <c r="I604" s="58" t="s">
        <v>1766</v>
      </c>
      <c r="J604" s="275">
        <v>24.44</v>
      </c>
      <c r="K604" s="523">
        <f>J604-(J604*VLOOKUP(H604,'Slevové skupiny'!$B$4:$C$7,2,0))</f>
        <v>24.44</v>
      </c>
      <c r="L604" s="739" t="s">
        <v>1759</v>
      </c>
      <c r="M604" s="725" t="str">
        <f>VLOOKUP(H604,'Slevové skupiny'!$B$4:$D$7,3,0)</f>
        <v>Sleva 0 %</v>
      </c>
    </row>
    <row r="605" spans="1:13" x14ac:dyDescent="0.3">
      <c r="A605" s="205" t="s">
        <v>1503</v>
      </c>
      <c r="B605" s="226" t="s">
        <v>1504</v>
      </c>
      <c r="C605" s="281">
        <v>25</v>
      </c>
      <c r="D605" s="37" t="s">
        <v>2</v>
      </c>
      <c r="E605" s="37">
        <v>100</v>
      </c>
      <c r="F605" s="37">
        <v>1</v>
      </c>
      <c r="G605" s="37">
        <v>0.04</v>
      </c>
      <c r="H605" s="59" t="s">
        <v>891</v>
      </c>
      <c r="I605" s="59" t="s">
        <v>1766</v>
      </c>
      <c r="J605" s="26">
        <v>23.76</v>
      </c>
      <c r="K605" s="524">
        <f>J605-(J605*VLOOKUP(H605,'Slevové skupiny'!$B$4:$C$7,2,0))</f>
        <v>23.76</v>
      </c>
      <c r="L605" s="740"/>
      <c r="M605" s="726"/>
    </row>
    <row r="606" spans="1:13" x14ac:dyDescent="0.3">
      <c r="A606" s="205" t="s">
        <v>1505</v>
      </c>
      <c r="B606" s="226" t="s">
        <v>1506</v>
      </c>
      <c r="C606" s="281">
        <v>32</v>
      </c>
      <c r="D606" s="37" t="s">
        <v>2</v>
      </c>
      <c r="E606" s="37">
        <v>80</v>
      </c>
      <c r="F606" s="37">
        <v>1</v>
      </c>
      <c r="G606" s="37">
        <v>0.05</v>
      </c>
      <c r="H606" s="59" t="s">
        <v>891</v>
      </c>
      <c r="I606" s="59" t="s">
        <v>1766</v>
      </c>
      <c r="J606" s="26">
        <v>25.62</v>
      </c>
      <c r="K606" s="524">
        <f>J606-(J606*VLOOKUP(H606,'Slevové skupiny'!$B$4:$C$7,2,0))</f>
        <v>25.62</v>
      </c>
      <c r="L606" s="740"/>
      <c r="M606" s="726"/>
    </row>
    <row r="607" spans="1:13" x14ac:dyDescent="0.3">
      <c r="A607" s="205" t="s">
        <v>1507</v>
      </c>
      <c r="B607" s="226" t="s">
        <v>1508</v>
      </c>
      <c r="C607" s="281">
        <v>40</v>
      </c>
      <c r="D607" s="37" t="s">
        <v>2</v>
      </c>
      <c r="E607" s="37">
        <v>80</v>
      </c>
      <c r="F607" s="37">
        <v>1</v>
      </c>
      <c r="G607" s="37">
        <v>0.06</v>
      </c>
      <c r="H607" s="59" t="s">
        <v>891</v>
      </c>
      <c r="I607" s="59" t="s">
        <v>1766</v>
      </c>
      <c r="J607" s="26">
        <v>26.16</v>
      </c>
      <c r="K607" s="524">
        <f>J607-(J607*VLOOKUP(H607,'Slevové skupiny'!$B$4:$C$7,2,0))</f>
        <v>26.16</v>
      </c>
      <c r="L607" s="740"/>
      <c r="M607" s="726"/>
    </row>
    <row r="608" spans="1:13" x14ac:dyDescent="0.3">
      <c r="A608" s="205" t="s">
        <v>1509</v>
      </c>
      <c r="B608" s="226" t="s">
        <v>1510</v>
      </c>
      <c r="C608" s="281">
        <v>50</v>
      </c>
      <c r="D608" s="37" t="s">
        <v>2</v>
      </c>
      <c r="E608" s="37">
        <v>50</v>
      </c>
      <c r="F608" s="37">
        <v>1</v>
      </c>
      <c r="G608" s="37">
        <v>7.0000000000000007E-2</v>
      </c>
      <c r="H608" s="59" t="s">
        <v>891</v>
      </c>
      <c r="I608" s="59" t="s">
        <v>1766</v>
      </c>
      <c r="J608" s="26">
        <v>27.47</v>
      </c>
      <c r="K608" s="524">
        <f>J608-(J608*VLOOKUP(H608,'Slevové skupiny'!$B$4:$C$7,2,0))</f>
        <v>27.47</v>
      </c>
      <c r="L608" s="740"/>
      <c r="M608" s="726"/>
    </row>
    <row r="609" spans="1:13" x14ac:dyDescent="0.3">
      <c r="A609" s="205" t="s">
        <v>1511</v>
      </c>
      <c r="B609" s="226" t="s">
        <v>1512</v>
      </c>
      <c r="C609" s="281">
        <v>63</v>
      </c>
      <c r="D609" s="37" t="s">
        <v>2</v>
      </c>
      <c r="E609" s="37">
        <v>50</v>
      </c>
      <c r="F609" s="37">
        <v>1</v>
      </c>
      <c r="G609" s="37">
        <v>0.11</v>
      </c>
      <c r="H609" s="59" t="s">
        <v>891</v>
      </c>
      <c r="I609" s="59" t="s">
        <v>1766</v>
      </c>
      <c r="J609" s="26">
        <v>56.4</v>
      </c>
      <c r="K609" s="524">
        <f>J609-(J609*VLOOKUP(H609,'Slevové skupiny'!$B$4:$C$7,2,0))</f>
        <v>56.4</v>
      </c>
      <c r="L609" s="740"/>
      <c r="M609" s="726"/>
    </row>
    <row r="610" spans="1:13" x14ac:dyDescent="0.3">
      <c r="A610" s="205" t="s">
        <v>1513</v>
      </c>
      <c r="B610" s="226" t="s">
        <v>1514</v>
      </c>
      <c r="C610" s="281">
        <v>75</v>
      </c>
      <c r="D610" s="37" t="s">
        <v>2</v>
      </c>
      <c r="E610" s="37">
        <v>24</v>
      </c>
      <c r="F610" s="37">
        <v>1</v>
      </c>
      <c r="G610" s="37">
        <v>0.16</v>
      </c>
      <c r="H610" s="59" t="s">
        <v>891</v>
      </c>
      <c r="I610" s="59" t="s">
        <v>1766</v>
      </c>
      <c r="J610" s="26">
        <v>67.75</v>
      </c>
      <c r="K610" s="524">
        <f>J610-(J610*VLOOKUP(H610,'Slevové skupiny'!$B$4:$C$7,2,0))</f>
        <v>67.75</v>
      </c>
      <c r="L610" s="740"/>
      <c r="M610" s="726"/>
    </row>
    <row r="611" spans="1:13" x14ac:dyDescent="0.3">
      <c r="A611" s="205" t="s">
        <v>1515</v>
      </c>
      <c r="B611" s="226" t="s">
        <v>1516</v>
      </c>
      <c r="C611" s="281">
        <v>90</v>
      </c>
      <c r="D611" s="37" t="s">
        <v>2</v>
      </c>
      <c r="E611" s="37">
        <v>24</v>
      </c>
      <c r="F611" s="37">
        <v>1</v>
      </c>
      <c r="G611" s="37">
        <v>0.19</v>
      </c>
      <c r="H611" s="59" t="s">
        <v>891</v>
      </c>
      <c r="I611" s="59" t="s">
        <v>1766</v>
      </c>
      <c r="J611" s="26">
        <v>75.27</v>
      </c>
      <c r="K611" s="524">
        <f>J611-(J611*VLOOKUP(H611,'Slevové skupiny'!$B$4:$C$7,2,0))</f>
        <v>75.27</v>
      </c>
      <c r="L611" s="740"/>
      <c r="M611" s="726"/>
    </row>
    <row r="612" spans="1:13" ht="15" thickBot="1" x14ac:dyDescent="0.35">
      <c r="A612" s="210" t="s">
        <v>1517</v>
      </c>
      <c r="B612" s="252" t="s">
        <v>1518</v>
      </c>
      <c r="C612" s="323">
        <v>110</v>
      </c>
      <c r="D612" s="324" t="s">
        <v>2</v>
      </c>
      <c r="E612" s="324">
        <v>18</v>
      </c>
      <c r="F612" s="324">
        <v>1</v>
      </c>
      <c r="G612" s="324">
        <v>0.25</v>
      </c>
      <c r="H612" s="325" t="s">
        <v>891</v>
      </c>
      <c r="I612" s="325" t="s">
        <v>1766</v>
      </c>
      <c r="J612" s="326">
        <v>96.81</v>
      </c>
      <c r="K612" s="532">
        <f>J612-(J612*VLOOKUP(H612,'Slevové skupiny'!$B$4:$C$7,2,0))</f>
        <v>96.81</v>
      </c>
      <c r="L612" s="740"/>
      <c r="M612" s="726"/>
    </row>
    <row r="613" spans="1:13" x14ac:dyDescent="0.3">
      <c r="A613" s="207" t="s">
        <v>1534</v>
      </c>
      <c r="B613" s="231" t="s">
        <v>1535</v>
      </c>
      <c r="C613" s="270" t="s">
        <v>1536</v>
      </c>
      <c r="D613" s="155" t="s">
        <v>2</v>
      </c>
      <c r="E613" s="155">
        <v>1</v>
      </c>
      <c r="F613" s="155">
        <v>1</v>
      </c>
      <c r="G613" s="155">
        <v>0.04</v>
      </c>
      <c r="H613" s="156" t="s">
        <v>891</v>
      </c>
      <c r="I613" s="156" t="s">
        <v>1766</v>
      </c>
      <c r="J613" s="117">
        <v>62.07</v>
      </c>
      <c r="K613" s="526">
        <f>J613-(J613*VLOOKUP(H613,'Slevové skupiny'!$B$4:$C$7,2,0))</f>
        <v>62.07</v>
      </c>
      <c r="L613" s="740"/>
      <c r="M613" s="726"/>
    </row>
    <row r="614" spans="1:13" ht="15.75" customHeight="1" thickBot="1" x14ac:dyDescent="0.35">
      <c r="A614" s="209" t="s">
        <v>1519</v>
      </c>
      <c r="B614" s="232" t="s">
        <v>1520</v>
      </c>
      <c r="C614" s="272" t="s">
        <v>1521</v>
      </c>
      <c r="D614" s="159" t="s">
        <v>2</v>
      </c>
      <c r="E614" s="159">
        <v>800</v>
      </c>
      <c r="F614" s="159">
        <v>1</v>
      </c>
      <c r="G614" s="159">
        <v>0.04</v>
      </c>
      <c r="H614" s="160" t="s">
        <v>891</v>
      </c>
      <c r="I614" s="160" t="s">
        <v>1766</v>
      </c>
      <c r="J614" s="123">
        <v>4.1100000000000003</v>
      </c>
      <c r="K614" s="528">
        <f>J614-(J614*VLOOKUP(H614,'Slevové skupiny'!$B$4:$C$7,2,0))</f>
        <v>4.1100000000000003</v>
      </c>
      <c r="L614" s="741"/>
      <c r="M614" s="727"/>
    </row>
    <row r="615" spans="1:13" ht="15" customHeight="1" x14ac:dyDescent="0.3">
      <c r="A615" s="327" t="s">
        <v>1522</v>
      </c>
      <c r="B615" s="268" t="s">
        <v>1523</v>
      </c>
      <c r="C615" s="328" t="s">
        <v>1524</v>
      </c>
      <c r="D615" s="329" t="s">
        <v>1245</v>
      </c>
      <c r="E615" s="329">
        <v>800</v>
      </c>
      <c r="F615" s="329">
        <v>20</v>
      </c>
      <c r="G615" s="329">
        <v>0.01</v>
      </c>
      <c r="H615" s="330" t="s">
        <v>154</v>
      </c>
      <c r="I615" s="330" t="s">
        <v>1766</v>
      </c>
      <c r="J615" s="25">
        <v>9.99</v>
      </c>
      <c r="K615" s="531">
        <f>J615-(J615*VLOOKUP(H615,'Slevové skupiny'!$B$4:$C$7,2,0))</f>
        <v>9.99</v>
      </c>
      <c r="L615" s="739" t="s">
        <v>2035</v>
      </c>
      <c r="M615" s="725" t="str">
        <f>VLOOKUP(H615,'Slevové skupiny'!$B$4:$D$7,3,0)</f>
        <v>Sleva 0 %</v>
      </c>
    </row>
    <row r="616" spans="1:13" x14ac:dyDescent="0.3">
      <c r="A616" s="205" t="s">
        <v>1525</v>
      </c>
      <c r="B616" s="226" t="s">
        <v>1526</v>
      </c>
      <c r="C616" s="281" t="s">
        <v>1527</v>
      </c>
      <c r="D616" s="37" t="s">
        <v>1245</v>
      </c>
      <c r="E616" s="37">
        <v>480</v>
      </c>
      <c r="F616" s="37">
        <v>10</v>
      </c>
      <c r="G616" s="37">
        <v>0.02</v>
      </c>
      <c r="H616" s="59" t="s">
        <v>154</v>
      </c>
      <c r="I616" s="59" t="s">
        <v>1766</v>
      </c>
      <c r="J616" s="26">
        <v>13.14</v>
      </c>
      <c r="K616" s="524">
        <f>J616-(J616*VLOOKUP(H616,'Slevové skupiny'!$B$4:$C$7,2,0))</f>
        <v>13.14</v>
      </c>
      <c r="L616" s="740"/>
      <c r="M616" s="726"/>
    </row>
    <row r="617" spans="1:13" x14ac:dyDescent="0.3">
      <c r="A617" s="205" t="s">
        <v>1528</v>
      </c>
      <c r="B617" s="226" t="s">
        <v>1529</v>
      </c>
      <c r="C617" s="281" t="s">
        <v>1530</v>
      </c>
      <c r="D617" s="37" t="s">
        <v>1245</v>
      </c>
      <c r="E617" s="37">
        <v>170</v>
      </c>
      <c r="F617" s="37">
        <v>10</v>
      </c>
      <c r="G617" s="37">
        <v>0.03</v>
      </c>
      <c r="H617" s="59" t="s">
        <v>154</v>
      </c>
      <c r="I617" s="59" t="s">
        <v>1766</v>
      </c>
      <c r="J617" s="26">
        <v>16.12</v>
      </c>
      <c r="K617" s="524">
        <f>J617-(J617*VLOOKUP(H617,'Slevové skupiny'!$B$4:$C$7,2,0))</f>
        <v>16.12</v>
      </c>
      <c r="L617" s="740"/>
      <c r="M617" s="726"/>
    </row>
    <row r="618" spans="1:13" ht="15" thickBot="1" x14ac:dyDescent="0.35">
      <c r="A618" s="206" t="s">
        <v>1531</v>
      </c>
      <c r="B618" s="227" t="s">
        <v>1532</v>
      </c>
      <c r="C618" s="278" t="s">
        <v>1533</v>
      </c>
      <c r="D618" s="40" t="s">
        <v>1245</v>
      </c>
      <c r="E618" s="40">
        <v>120</v>
      </c>
      <c r="F618" s="40">
        <v>10</v>
      </c>
      <c r="G618" s="40">
        <v>0.04</v>
      </c>
      <c r="H618" s="60" t="s">
        <v>154</v>
      </c>
      <c r="I618" s="60" t="s">
        <v>1766</v>
      </c>
      <c r="J618" s="274">
        <v>19.260000000000002</v>
      </c>
      <c r="K618" s="525">
        <f>J618-(J618*VLOOKUP(H618,'Slevové skupiny'!$B$4:$C$7,2,0))</f>
        <v>19.260000000000002</v>
      </c>
      <c r="L618" s="741"/>
      <c r="M618" s="727"/>
    </row>
    <row r="619" spans="1:13" ht="15" customHeight="1" x14ac:dyDescent="0.3">
      <c r="A619" s="204" t="s">
        <v>1537</v>
      </c>
      <c r="B619" s="225" t="s">
        <v>1538</v>
      </c>
      <c r="C619" s="277" t="s">
        <v>1539</v>
      </c>
      <c r="D619" s="34" t="s">
        <v>1</v>
      </c>
      <c r="E619" s="34">
        <v>4</v>
      </c>
      <c r="F619" s="34">
        <v>1</v>
      </c>
      <c r="G619" s="34">
        <v>1.75</v>
      </c>
      <c r="H619" s="58" t="s">
        <v>891</v>
      </c>
      <c r="I619" s="58" t="s">
        <v>1765</v>
      </c>
      <c r="J619" s="275">
        <v>224.5</v>
      </c>
      <c r="K619" s="523">
        <f>J619-(J619*VLOOKUP(H619,'Slevové skupiny'!$B$4:$C$7,2,0))</f>
        <v>224.5</v>
      </c>
      <c r="L619" s="739" t="s">
        <v>1760</v>
      </c>
      <c r="M619" s="725" t="str">
        <f>VLOOKUP(H619,'Slevové skupiny'!$B$4:$D$7,3,0)</f>
        <v>Sleva 0 %</v>
      </c>
    </row>
    <row r="620" spans="1:13" ht="15" thickBot="1" x14ac:dyDescent="0.35">
      <c r="A620" s="206" t="s">
        <v>1540</v>
      </c>
      <c r="B620" s="227" t="s">
        <v>1541</v>
      </c>
      <c r="C620" s="278" t="s">
        <v>1542</v>
      </c>
      <c r="D620" s="40" t="s">
        <v>1</v>
      </c>
      <c r="E620" s="40">
        <v>1</v>
      </c>
      <c r="F620" s="40">
        <v>1</v>
      </c>
      <c r="G620" s="40">
        <v>1.3</v>
      </c>
      <c r="H620" s="60" t="s">
        <v>891</v>
      </c>
      <c r="I620" s="60" t="s">
        <v>1765</v>
      </c>
      <c r="J620" s="274">
        <v>129.41</v>
      </c>
      <c r="K620" s="525">
        <f>J620-(J620*VLOOKUP(H620,'Slevové skupiny'!$B$4:$C$7,2,0))</f>
        <v>129.41</v>
      </c>
      <c r="L620" s="740"/>
      <c r="M620" s="726"/>
    </row>
    <row r="621" spans="1:13" x14ac:dyDescent="0.3">
      <c r="A621" s="207" t="s">
        <v>1543</v>
      </c>
      <c r="B621" s="231" t="s">
        <v>1544</v>
      </c>
      <c r="C621" s="270" t="s">
        <v>1545</v>
      </c>
      <c r="D621" s="155" t="s">
        <v>2</v>
      </c>
      <c r="E621" s="155">
        <v>25</v>
      </c>
      <c r="F621" s="155">
        <v>1</v>
      </c>
      <c r="G621" s="155">
        <v>0.28999999999999998</v>
      </c>
      <c r="H621" s="156" t="s">
        <v>891</v>
      </c>
      <c r="I621" s="156" t="s">
        <v>1766</v>
      </c>
      <c r="J621" s="117">
        <v>52.08</v>
      </c>
      <c r="K621" s="526">
        <f>J621-(J621*VLOOKUP(H621,'Slevové skupiny'!$B$4:$C$7,2,0))</f>
        <v>52.08</v>
      </c>
      <c r="L621" s="740"/>
      <c r="M621" s="726"/>
    </row>
    <row r="622" spans="1:13" x14ac:dyDescent="0.3">
      <c r="A622" s="208" t="s">
        <v>1546</v>
      </c>
      <c r="B622" s="223" t="s">
        <v>1547</v>
      </c>
      <c r="C622" s="271" t="s">
        <v>1548</v>
      </c>
      <c r="D622" s="157" t="s">
        <v>2</v>
      </c>
      <c r="E622" s="157">
        <v>25</v>
      </c>
      <c r="F622" s="157">
        <v>1</v>
      </c>
      <c r="G622" s="157">
        <v>0.34</v>
      </c>
      <c r="H622" s="158" t="s">
        <v>891</v>
      </c>
      <c r="I622" s="158" t="s">
        <v>1766</v>
      </c>
      <c r="J622" s="108">
        <v>54.92</v>
      </c>
      <c r="K622" s="527">
        <f>J622-(J622*VLOOKUP(H622,'Slevové skupiny'!$B$4:$C$7,2,0))</f>
        <v>54.92</v>
      </c>
      <c r="L622" s="740"/>
      <c r="M622" s="726"/>
    </row>
    <row r="623" spans="1:13" x14ac:dyDescent="0.3">
      <c r="A623" s="208" t="s">
        <v>1549</v>
      </c>
      <c r="B623" s="223" t="s">
        <v>1550</v>
      </c>
      <c r="C623" s="271" t="s">
        <v>1551</v>
      </c>
      <c r="D623" s="157" t="s">
        <v>2</v>
      </c>
      <c r="E623" s="157">
        <v>25</v>
      </c>
      <c r="F623" s="157">
        <v>1</v>
      </c>
      <c r="G623" s="157">
        <v>0.44</v>
      </c>
      <c r="H623" s="158" t="s">
        <v>891</v>
      </c>
      <c r="I623" s="158" t="s">
        <v>1766</v>
      </c>
      <c r="J623" s="108">
        <v>59.6</v>
      </c>
      <c r="K623" s="527">
        <f>J623-(J623*VLOOKUP(H623,'Slevové skupiny'!$B$4:$C$7,2,0))</f>
        <v>59.6</v>
      </c>
      <c r="L623" s="740"/>
      <c r="M623" s="726"/>
    </row>
    <row r="624" spans="1:13" x14ac:dyDescent="0.3">
      <c r="A624" s="208" t="s">
        <v>1552</v>
      </c>
      <c r="B624" s="223" t="s">
        <v>1553</v>
      </c>
      <c r="C624" s="271" t="s">
        <v>1554</v>
      </c>
      <c r="D624" s="157" t="s">
        <v>2</v>
      </c>
      <c r="E624" s="157">
        <v>25</v>
      </c>
      <c r="F624" s="157">
        <v>1</v>
      </c>
      <c r="G624" s="157">
        <v>0.53</v>
      </c>
      <c r="H624" s="158" t="s">
        <v>891</v>
      </c>
      <c r="I624" s="158" t="s">
        <v>1766</v>
      </c>
      <c r="J624" s="108">
        <v>85.5</v>
      </c>
      <c r="K624" s="527">
        <f>J624-(J624*VLOOKUP(H624,'Slevové skupiny'!$B$4:$C$7,2,0))</f>
        <v>85.5</v>
      </c>
      <c r="L624" s="740"/>
      <c r="M624" s="726"/>
    </row>
    <row r="625" spans="1:13" x14ac:dyDescent="0.3">
      <c r="A625" s="208" t="s">
        <v>1555</v>
      </c>
      <c r="B625" s="223" t="s">
        <v>1556</v>
      </c>
      <c r="C625" s="271" t="s">
        <v>1557</v>
      </c>
      <c r="D625" s="157" t="s">
        <v>2</v>
      </c>
      <c r="E625" s="157">
        <v>20</v>
      </c>
      <c r="F625" s="157">
        <v>1</v>
      </c>
      <c r="G625" s="157">
        <v>0.62</v>
      </c>
      <c r="H625" s="158" t="s">
        <v>891</v>
      </c>
      <c r="I625" s="158" t="s">
        <v>1766</v>
      </c>
      <c r="J625" s="108">
        <v>88.61</v>
      </c>
      <c r="K625" s="527">
        <f>J625-(J625*VLOOKUP(H625,'Slevové skupiny'!$B$4:$C$7,2,0))</f>
        <v>88.61</v>
      </c>
      <c r="L625" s="740"/>
      <c r="M625" s="726"/>
    </row>
    <row r="626" spans="1:13" x14ac:dyDescent="0.3">
      <c r="A626" s="208" t="s">
        <v>1558</v>
      </c>
      <c r="B626" s="223" t="s">
        <v>1559</v>
      </c>
      <c r="C626" s="271" t="s">
        <v>1560</v>
      </c>
      <c r="D626" s="157" t="s">
        <v>2</v>
      </c>
      <c r="E626" s="157">
        <v>20</v>
      </c>
      <c r="F626" s="157">
        <v>1</v>
      </c>
      <c r="G626" s="157">
        <v>0.76</v>
      </c>
      <c r="H626" s="158" t="s">
        <v>891</v>
      </c>
      <c r="I626" s="158" t="s">
        <v>1766</v>
      </c>
      <c r="J626" s="108">
        <v>103.77</v>
      </c>
      <c r="K626" s="527">
        <f>J626-(J626*VLOOKUP(H626,'Slevové skupiny'!$B$4:$C$7,2,0))</f>
        <v>103.77</v>
      </c>
      <c r="L626" s="740"/>
      <c r="M626" s="726"/>
    </row>
    <row r="627" spans="1:13" x14ac:dyDescent="0.3">
      <c r="A627" s="208" t="s">
        <v>1561</v>
      </c>
      <c r="B627" s="223" t="s">
        <v>1562</v>
      </c>
      <c r="C627" s="271" t="s">
        <v>1563</v>
      </c>
      <c r="D627" s="157" t="s">
        <v>2</v>
      </c>
      <c r="E627" s="157">
        <v>15</v>
      </c>
      <c r="F627" s="157">
        <v>1</v>
      </c>
      <c r="G627" s="157">
        <v>0.9</v>
      </c>
      <c r="H627" s="158" t="s">
        <v>891</v>
      </c>
      <c r="I627" s="158" t="s">
        <v>1766</v>
      </c>
      <c r="J627" s="108">
        <v>113.23</v>
      </c>
      <c r="K627" s="527">
        <f>J627-(J627*VLOOKUP(H627,'Slevové skupiny'!$B$4:$C$7,2,0))</f>
        <v>113.23</v>
      </c>
      <c r="L627" s="740"/>
      <c r="M627" s="726"/>
    </row>
    <row r="628" spans="1:13" x14ac:dyDescent="0.3">
      <c r="A628" s="208" t="s">
        <v>1564</v>
      </c>
      <c r="B628" s="223" t="s">
        <v>1565</v>
      </c>
      <c r="C628" s="271" t="s">
        <v>1566</v>
      </c>
      <c r="D628" s="157" t="s">
        <v>2</v>
      </c>
      <c r="E628" s="157">
        <v>15</v>
      </c>
      <c r="F628" s="157">
        <v>1</v>
      </c>
      <c r="G628" s="157">
        <v>1.07</v>
      </c>
      <c r="H628" s="158" t="s">
        <v>891</v>
      </c>
      <c r="I628" s="158" t="s">
        <v>1766</v>
      </c>
      <c r="J628" s="108">
        <v>129.80000000000001</v>
      </c>
      <c r="K628" s="527">
        <f>J628-(J628*VLOOKUP(H628,'Slevové skupiny'!$B$4:$C$7,2,0))</f>
        <v>129.80000000000001</v>
      </c>
      <c r="L628" s="740"/>
      <c r="M628" s="726"/>
    </row>
    <row r="629" spans="1:13" ht="15" thickBot="1" x14ac:dyDescent="0.35">
      <c r="A629" s="209" t="s">
        <v>1567</v>
      </c>
      <c r="B629" s="232" t="s">
        <v>1568</v>
      </c>
      <c r="C629" s="272" t="s">
        <v>1569</v>
      </c>
      <c r="D629" s="159" t="s">
        <v>2</v>
      </c>
      <c r="E629" s="159">
        <v>10</v>
      </c>
      <c r="F629" s="159">
        <v>1</v>
      </c>
      <c r="G629" s="159">
        <v>1.1100000000000001</v>
      </c>
      <c r="H629" s="160" t="s">
        <v>891</v>
      </c>
      <c r="I629" s="160" t="s">
        <v>1766</v>
      </c>
      <c r="J629" s="123">
        <v>137.58000000000001</v>
      </c>
      <c r="K629" s="528">
        <f>J629-(J629*VLOOKUP(H629,'Slevové skupiny'!$B$4:$C$7,2,0))</f>
        <v>137.58000000000001</v>
      </c>
      <c r="L629" s="740"/>
      <c r="M629" s="726"/>
    </row>
    <row r="630" spans="1:13" ht="15" thickBot="1" x14ac:dyDescent="0.35">
      <c r="A630" s="217" t="s">
        <v>1570</v>
      </c>
      <c r="B630" s="255" t="s">
        <v>1571</v>
      </c>
      <c r="C630" s="273" t="s">
        <v>2043</v>
      </c>
      <c r="D630" s="72" t="s">
        <v>1572</v>
      </c>
      <c r="E630" s="72">
        <v>1</v>
      </c>
      <c r="F630" s="72">
        <v>1</v>
      </c>
      <c r="G630" s="72">
        <v>1</v>
      </c>
      <c r="H630" s="74" t="s">
        <v>891</v>
      </c>
      <c r="I630" s="74" t="s">
        <v>1765</v>
      </c>
      <c r="J630" s="269">
        <v>246.78</v>
      </c>
      <c r="K630" s="529">
        <f>J630-(J630*VLOOKUP(H630,'Slevové skupiny'!$B$4:$C$7,2,0))</f>
        <v>246.78</v>
      </c>
      <c r="L630" s="741"/>
      <c r="M630" s="727"/>
    </row>
    <row r="631" spans="1:13" x14ac:dyDescent="0.3">
      <c r="A631" s="75"/>
      <c r="B631" s="76"/>
      <c r="C631" s="11"/>
      <c r="D631" s="11"/>
      <c r="E631" s="11"/>
      <c r="F631" s="11"/>
      <c r="G631" s="11"/>
      <c r="H631" s="11"/>
      <c r="I631" s="11"/>
      <c r="J631" s="77"/>
      <c r="K631" s="77"/>
      <c r="L631" s="338"/>
    </row>
    <row r="632" spans="1:13" x14ac:dyDescent="0.3">
      <c r="A632" s="154" t="s">
        <v>2186</v>
      </c>
      <c r="B632" s="76"/>
      <c r="C632" s="11"/>
      <c r="D632" s="11"/>
      <c r="E632" s="11"/>
      <c r="F632" s="11"/>
      <c r="G632" s="11"/>
      <c r="H632" s="11"/>
      <c r="I632" s="11"/>
      <c r="J632" s="77"/>
      <c r="K632" s="77"/>
      <c r="L632" s="338"/>
    </row>
  </sheetData>
  <mergeCells count="121">
    <mergeCell ref="L297:L302"/>
    <mergeCell ref="L303:L310"/>
    <mergeCell ref="L311:L315"/>
    <mergeCell ref="L348:L353"/>
    <mergeCell ref="L354:L360"/>
    <mergeCell ref="L334:L341"/>
    <mergeCell ref="L342:L347"/>
    <mergeCell ref="L316:L319"/>
    <mergeCell ref="L320:L325"/>
    <mergeCell ref="L326:L333"/>
    <mergeCell ref="L281:L285"/>
    <mergeCell ref="L286:L288"/>
    <mergeCell ref="L289:L296"/>
    <mergeCell ref="L230:L235"/>
    <mergeCell ref="L236:L241"/>
    <mergeCell ref="L242:L252"/>
    <mergeCell ref="L253:L261"/>
    <mergeCell ref="L262:L270"/>
    <mergeCell ref="L619:L630"/>
    <mergeCell ref="L418:L420"/>
    <mergeCell ref="L421:L423"/>
    <mergeCell ref="L424:L429"/>
    <mergeCell ref="L430:L479"/>
    <mergeCell ref="L480:L547"/>
    <mergeCell ref="L548:L577"/>
    <mergeCell ref="L578:L603"/>
    <mergeCell ref="L615:L618"/>
    <mergeCell ref="L604:L614"/>
    <mergeCell ref="L383:L405"/>
    <mergeCell ref="L406:L417"/>
    <mergeCell ref="L364:L370"/>
    <mergeCell ref="L371:L379"/>
    <mergeCell ref="L361:L363"/>
    <mergeCell ref="L380:L381"/>
    <mergeCell ref="L155:L165"/>
    <mergeCell ref="L166:L185"/>
    <mergeCell ref="L189:L195"/>
    <mergeCell ref="L186:L188"/>
    <mergeCell ref="L202:L214"/>
    <mergeCell ref="L215:L225"/>
    <mergeCell ref="L227:L229"/>
    <mergeCell ref="L196:L201"/>
    <mergeCell ref="L271:L280"/>
    <mergeCell ref="L112:L132"/>
    <mergeCell ref="L76:L111"/>
    <mergeCell ref="L36:L58"/>
    <mergeCell ref="L59:L61"/>
    <mergeCell ref="L62:L66"/>
    <mergeCell ref="L67:L75"/>
    <mergeCell ref="L150:L154"/>
    <mergeCell ref="L133:L138"/>
    <mergeCell ref="L139:L149"/>
    <mergeCell ref="A2:A3"/>
    <mergeCell ref="L20:L35"/>
    <mergeCell ref="L4:L19"/>
    <mergeCell ref="A1:K1"/>
    <mergeCell ref="J2:J3"/>
    <mergeCell ref="C2:C3"/>
    <mergeCell ref="D2:D3"/>
    <mergeCell ref="E2:E3"/>
    <mergeCell ref="F2:F3"/>
    <mergeCell ref="G2:G3"/>
    <mergeCell ref="H2:H3"/>
    <mergeCell ref="I2:I3"/>
    <mergeCell ref="B2:B3"/>
    <mergeCell ref="K2:K3"/>
    <mergeCell ref="L2:M3"/>
    <mergeCell ref="M112:M132"/>
    <mergeCell ref="M133:M138"/>
    <mergeCell ref="M139:M149"/>
    <mergeCell ref="M150:M154"/>
    <mergeCell ref="M155:M165"/>
    <mergeCell ref="M62:M66"/>
    <mergeCell ref="M67:M75"/>
    <mergeCell ref="M76:M111"/>
    <mergeCell ref="M4:M19"/>
    <mergeCell ref="M20:M35"/>
    <mergeCell ref="M36:M58"/>
    <mergeCell ref="M59:M61"/>
    <mergeCell ref="M236:M241"/>
    <mergeCell ref="M242:M252"/>
    <mergeCell ref="M253:M261"/>
    <mergeCell ref="M262:M270"/>
    <mergeCell ref="M166:M185"/>
    <mergeCell ref="M186:M188"/>
    <mergeCell ref="M189:M195"/>
    <mergeCell ref="M196:M201"/>
    <mergeCell ref="M202:M214"/>
    <mergeCell ref="M215:M225"/>
    <mergeCell ref="M227:M229"/>
    <mergeCell ref="M230:M235"/>
    <mergeCell ref="M334:M341"/>
    <mergeCell ref="M320:M325"/>
    <mergeCell ref="M326:M333"/>
    <mergeCell ref="M316:M319"/>
    <mergeCell ref="M311:M315"/>
    <mergeCell ref="M303:M310"/>
    <mergeCell ref="M271:M280"/>
    <mergeCell ref="M281:M285"/>
    <mergeCell ref="M286:M288"/>
    <mergeCell ref="M289:M296"/>
    <mergeCell ref="M297:M302"/>
    <mergeCell ref="M418:M420"/>
    <mergeCell ref="M406:M417"/>
    <mergeCell ref="M383:M405"/>
    <mergeCell ref="M380:M382"/>
    <mergeCell ref="M371:M379"/>
    <mergeCell ref="M342:M347"/>
    <mergeCell ref="M348:M353"/>
    <mergeCell ref="M364:M370"/>
    <mergeCell ref="M361:M363"/>
    <mergeCell ref="M354:M360"/>
    <mergeCell ref="M615:M618"/>
    <mergeCell ref="M619:M630"/>
    <mergeCell ref="M604:M614"/>
    <mergeCell ref="M578:M603"/>
    <mergeCell ref="M548:M576"/>
    <mergeCell ref="M430:M479"/>
    <mergeCell ref="M480:M547"/>
    <mergeCell ref="M424:M429"/>
    <mergeCell ref="M421:M423"/>
  </mergeCells>
  <printOptions horizontalCentered="1"/>
  <pageMargins left="0.23622047244094491" right="0.23622047244094491" top="0.74803149606299213" bottom="0.55118110236220474" header="0.31496062992125984" footer="0.31496062992125984"/>
  <pageSetup paperSize="9" scale="65" fitToHeight="0" orientation="portrait" r:id="rId1"/>
  <headerFooter>
    <oddFooter>&amp;C&amp;"Arial,Obyčejné"&amp;10&amp;P/&amp;N&amp;RCeník FV AQUA platný od 
19. 11. 2025</oddFooter>
  </headerFooter>
  <rowBreaks count="10" manualBreakCount="10">
    <brk id="66" max="16383" man="1"/>
    <brk id="132" max="16383" man="1"/>
    <brk id="201" max="16383" man="1"/>
    <brk id="270" max="16383" man="1"/>
    <brk id="333" max="16383" man="1"/>
    <brk id="382" max="16383" man="1"/>
    <brk id="429" max="16383" man="1"/>
    <brk id="479" max="16383" man="1"/>
    <brk id="547" max="16383" man="1"/>
    <brk id="614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0C77A-2CE1-4CFA-B042-F12EA47CACB7}">
  <sheetPr>
    <pageSetUpPr fitToPage="1"/>
  </sheetPr>
  <dimension ref="A1:P126"/>
  <sheetViews>
    <sheetView tabSelected="1" zoomScaleNormal="100" workbookViewId="0">
      <pane ySplit="3" topLeftCell="A4" activePane="bottomLeft" state="frozen"/>
      <selection activeCell="B22" sqref="B22"/>
      <selection pane="bottomLeft" activeCell="B127" sqref="B127"/>
    </sheetView>
  </sheetViews>
  <sheetFormatPr defaultRowHeight="14.4" x14ac:dyDescent="0.3"/>
  <cols>
    <col min="1" max="1" width="13.5546875" style="7" customWidth="1"/>
    <col min="2" max="2" width="45" style="7" bestFit="1" customWidth="1"/>
    <col min="3" max="3" width="15.33203125" style="10" bestFit="1" customWidth="1"/>
    <col min="4" max="4" width="6.33203125" customWidth="1"/>
    <col min="8" max="8" width="11.33203125" customWidth="1"/>
    <col min="9" max="9" width="11.5546875" customWidth="1"/>
    <col min="10" max="10" width="14.44140625" customWidth="1"/>
    <col min="11" max="11" width="6.44140625" style="554" customWidth="1"/>
    <col min="12" max="12" width="4" style="552" customWidth="1"/>
    <col min="13" max="13" width="14.109375" bestFit="1" customWidth="1"/>
    <col min="14" max="14" width="14.6640625" customWidth="1"/>
  </cols>
  <sheetData>
    <row r="1" spans="1:16" ht="49.5" customHeight="1" thickBot="1" x14ac:dyDescent="0.35">
      <c r="A1" s="742" t="s">
        <v>2033</v>
      </c>
      <c r="B1" s="743"/>
      <c r="C1" s="743"/>
      <c r="D1" s="743"/>
      <c r="E1" s="743"/>
      <c r="F1" s="743"/>
      <c r="G1" s="743"/>
      <c r="H1" s="743"/>
      <c r="I1" s="743"/>
      <c r="J1" s="744"/>
      <c r="K1" s="553"/>
      <c r="L1" s="551"/>
    </row>
    <row r="2" spans="1:16" ht="18.75" customHeight="1" x14ac:dyDescent="0.3">
      <c r="A2" s="809" t="s">
        <v>1977</v>
      </c>
      <c r="B2" s="745" t="s">
        <v>1978</v>
      </c>
      <c r="C2" s="811" t="s">
        <v>147</v>
      </c>
      <c r="D2" s="805" t="s">
        <v>2040</v>
      </c>
      <c r="E2" s="805" t="s">
        <v>1600</v>
      </c>
      <c r="F2" s="799" t="s">
        <v>0</v>
      </c>
      <c r="G2" s="801" t="s">
        <v>1767</v>
      </c>
      <c r="H2" s="803" t="s">
        <v>1976</v>
      </c>
      <c r="I2" s="805" t="s">
        <v>150</v>
      </c>
      <c r="J2" s="807" t="s">
        <v>2090</v>
      </c>
      <c r="K2" s="792"/>
      <c r="L2" s="793"/>
    </row>
    <row r="3" spans="1:16" ht="18.75" customHeight="1" thickBot="1" x14ac:dyDescent="0.35">
      <c r="A3" s="810"/>
      <c r="B3" s="751"/>
      <c r="C3" s="812"/>
      <c r="D3" s="806"/>
      <c r="E3" s="806"/>
      <c r="F3" s="800"/>
      <c r="G3" s="802"/>
      <c r="H3" s="804"/>
      <c r="I3" s="806"/>
      <c r="J3" s="808"/>
      <c r="K3" s="794"/>
      <c r="L3" s="795"/>
    </row>
    <row r="4" spans="1:16" ht="18.75" customHeight="1" x14ac:dyDescent="0.3">
      <c r="A4" s="204" t="s">
        <v>23</v>
      </c>
      <c r="B4" s="225" t="s">
        <v>1595</v>
      </c>
      <c r="C4" s="350" t="s">
        <v>24</v>
      </c>
      <c r="D4" s="457" t="s">
        <v>1</v>
      </c>
      <c r="E4" s="351">
        <v>200</v>
      </c>
      <c r="F4" s="351">
        <v>0.11</v>
      </c>
      <c r="G4" s="415" t="s">
        <v>9</v>
      </c>
      <c r="H4" s="477" t="s">
        <v>1766</v>
      </c>
      <c r="I4" s="478">
        <v>31.34</v>
      </c>
      <c r="J4" s="478">
        <f>I4-(I4*VLOOKUP(G4,'Slevové skupiny'!$B$4:$C$7,2,0))</f>
        <v>31.34</v>
      </c>
      <c r="K4" s="780" t="s">
        <v>1982</v>
      </c>
      <c r="L4" s="725" t="str">
        <f>VLOOKUP(G4,'Slevové skupiny'!$B$4:$D$7,3,0)</f>
        <v>Sleva 0 %</v>
      </c>
    </row>
    <row r="5" spans="1:16" ht="18.75" customHeight="1" x14ac:dyDescent="0.3">
      <c r="A5" s="205" t="s">
        <v>25</v>
      </c>
      <c r="B5" s="226" t="s">
        <v>1595</v>
      </c>
      <c r="C5" s="357" t="s">
        <v>24</v>
      </c>
      <c r="D5" s="428" t="s">
        <v>1</v>
      </c>
      <c r="E5" s="358">
        <v>400</v>
      </c>
      <c r="F5" s="358">
        <v>0.11</v>
      </c>
      <c r="G5" s="358" t="s">
        <v>9</v>
      </c>
      <c r="H5" s="479" t="s">
        <v>1766</v>
      </c>
      <c r="I5" s="480">
        <v>31.34</v>
      </c>
      <c r="J5" s="480">
        <f>I5-(I5*VLOOKUP(G5,'Slevové skupiny'!$B$4:$C$7,2,0))</f>
        <v>31.34</v>
      </c>
      <c r="K5" s="781"/>
      <c r="L5" s="726"/>
    </row>
    <row r="6" spans="1:16" ht="18.75" customHeight="1" x14ac:dyDescent="0.3">
      <c r="A6" s="205" t="s">
        <v>26</v>
      </c>
      <c r="B6" s="226" t="s">
        <v>1595</v>
      </c>
      <c r="C6" s="357" t="s">
        <v>27</v>
      </c>
      <c r="D6" s="428" t="s">
        <v>1</v>
      </c>
      <c r="E6" s="358">
        <v>200</v>
      </c>
      <c r="F6" s="358">
        <v>0.15</v>
      </c>
      <c r="G6" s="358" t="s">
        <v>9</v>
      </c>
      <c r="H6" s="479" t="s">
        <v>1766</v>
      </c>
      <c r="I6" s="480">
        <v>56.42</v>
      </c>
      <c r="J6" s="480">
        <f>I6-(I6*VLOOKUP(G6,'Slevové skupiny'!$B$4:$C$7,2,0))</f>
        <v>56.42</v>
      </c>
      <c r="K6" s="781"/>
      <c r="L6" s="726"/>
    </row>
    <row r="7" spans="1:16" ht="18.75" customHeight="1" x14ac:dyDescent="0.3">
      <c r="A7" s="205" t="s">
        <v>1776</v>
      </c>
      <c r="B7" s="226" t="s">
        <v>1595</v>
      </c>
      <c r="C7" s="357" t="s">
        <v>1596</v>
      </c>
      <c r="D7" s="428" t="s">
        <v>1</v>
      </c>
      <c r="E7" s="358">
        <v>50</v>
      </c>
      <c r="F7" s="358">
        <v>0.26</v>
      </c>
      <c r="G7" s="358" t="s">
        <v>9</v>
      </c>
      <c r="H7" s="479" t="s">
        <v>1766</v>
      </c>
      <c r="I7" s="480">
        <v>109.77</v>
      </c>
      <c r="J7" s="480">
        <f>I7-(I7*VLOOKUP(G7,'Slevové skupiny'!$B$4:$C$7,2,0))</f>
        <v>109.77</v>
      </c>
      <c r="K7" s="781"/>
      <c r="L7" s="726"/>
    </row>
    <row r="8" spans="1:16" ht="18.75" customHeight="1" thickBot="1" x14ac:dyDescent="0.35">
      <c r="A8" s="206" t="s">
        <v>1777</v>
      </c>
      <c r="B8" s="227" t="s">
        <v>1595</v>
      </c>
      <c r="C8" s="398" t="s">
        <v>1597</v>
      </c>
      <c r="D8" s="462" t="s">
        <v>1</v>
      </c>
      <c r="E8" s="376">
        <v>50</v>
      </c>
      <c r="F8" s="376">
        <v>0.34</v>
      </c>
      <c r="G8" s="376" t="s">
        <v>9</v>
      </c>
      <c r="H8" s="481" t="s">
        <v>1766</v>
      </c>
      <c r="I8" s="482">
        <v>148.44999999999999</v>
      </c>
      <c r="J8" s="482">
        <f>I8-(I8*VLOOKUP(G8,'Slevové skupiny'!$B$4:$C$7,2,0))</f>
        <v>148.44999999999999</v>
      </c>
      <c r="K8" s="782"/>
      <c r="L8" s="727"/>
    </row>
    <row r="9" spans="1:16" s="2" customFormat="1" ht="15" customHeight="1" x14ac:dyDescent="0.3">
      <c r="A9" s="678" t="s">
        <v>2179</v>
      </c>
      <c r="B9" s="679" t="s">
        <v>1595</v>
      </c>
      <c r="C9" s="680" t="s">
        <v>24</v>
      </c>
      <c r="D9" s="681" t="s">
        <v>1</v>
      </c>
      <c r="E9" s="682">
        <v>10</v>
      </c>
      <c r="F9" s="682">
        <v>0.11</v>
      </c>
      <c r="G9" s="683" t="s">
        <v>9</v>
      </c>
      <c r="H9" s="684" t="s">
        <v>1766</v>
      </c>
      <c r="I9" s="685">
        <v>39.18</v>
      </c>
      <c r="J9" s="685">
        <f>I9-(I9*VLOOKUP(G9,'Slevové skupiny'!$B$4:$C$7,2,0))</f>
        <v>39.18</v>
      </c>
      <c r="K9" s="813" t="s">
        <v>2172</v>
      </c>
      <c r="L9" s="789" t="str">
        <f>VLOOKUP(G9,'Slevové skupiny'!$B$4:$D$7,3,0)</f>
        <v>Sleva 0 %</v>
      </c>
      <c r="P9" s="686"/>
    </row>
    <row r="10" spans="1:16" s="2" customFormat="1" x14ac:dyDescent="0.3">
      <c r="A10" s="687" t="s">
        <v>2180</v>
      </c>
      <c r="B10" s="483" t="s">
        <v>1595</v>
      </c>
      <c r="C10" s="688" t="s">
        <v>24</v>
      </c>
      <c r="D10" s="689" t="s">
        <v>1</v>
      </c>
      <c r="E10" s="690">
        <v>25</v>
      </c>
      <c r="F10" s="690">
        <v>0.11</v>
      </c>
      <c r="G10" s="690" t="s">
        <v>9</v>
      </c>
      <c r="H10" s="691" t="s">
        <v>1766</v>
      </c>
      <c r="I10" s="692">
        <v>36.04</v>
      </c>
      <c r="J10" s="692">
        <f>I10-(I10*VLOOKUP(G10,'Slevové skupiny'!$B$4:$C$7,2,0))</f>
        <v>36.04</v>
      </c>
      <c r="K10" s="814"/>
      <c r="L10" s="790"/>
      <c r="P10" s="686"/>
    </row>
    <row r="11" spans="1:16" s="2" customFormat="1" x14ac:dyDescent="0.3">
      <c r="A11" s="687" t="s">
        <v>2181</v>
      </c>
      <c r="B11" s="483" t="s">
        <v>1595</v>
      </c>
      <c r="C11" s="688" t="s">
        <v>27</v>
      </c>
      <c r="D11" s="689" t="s">
        <v>1</v>
      </c>
      <c r="E11" s="690">
        <v>10</v>
      </c>
      <c r="F11" s="690">
        <v>0.15</v>
      </c>
      <c r="G11" s="690" t="s">
        <v>9</v>
      </c>
      <c r="H11" s="691" t="s">
        <v>1766</v>
      </c>
      <c r="I11" s="692">
        <v>64.319999999999993</v>
      </c>
      <c r="J11" s="692">
        <f>I11-(I11*VLOOKUP(G11,'Slevové skupiny'!$B$4:$C$7,2,0))</f>
        <v>64.319999999999993</v>
      </c>
      <c r="K11" s="814"/>
      <c r="L11" s="790"/>
      <c r="P11" s="686"/>
    </row>
    <row r="12" spans="1:16" s="2" customFormat="1" x14ac:dyDescent="0.3">
      <c r="A12" s="687" t="s">
        <v>2182</v>
      </c>
      <c r="B12" s="483" t="s">
        <v>1595</v>
      </c>
      <c r="C12" s="688" t="s">
        <v>27</v>
      </c>
      <c r="D12" s="689" t="s">
        <v>1</v>
      </c>
      <c r="E12" s="690">
        <v>25</v>
      </c>
      <c r="F12" s="690">
        <v>0.26</v>
      </c>
      <c r="G12" s="690" t="s">
        <v>9</v>
      </c>
      <c r="H12" s="691" t="s">
        <v>1766</v>
      </c>
      <c r="I12" s="692">
        <v>62.06</v>
      </c>
      <c r="J12" s="692">
        <f>I12-(I12*VLOOKUP(G12,'Slevové skupiny'!$B$4:$C$7,2,0))</f>
        <v>62.06</v>
      </c>
      <c r="K12" s="814"/>
      <c r="L12" s="790"/>
      <c r="P12" s="686"/>
    </row>
    <row r="13" spans="1:16" s="2" customFormat="1" ht="15" thickBot="1" x14ac:dyDescent="0.35">
      <c r="A13" s="693" t="s">
        <v>2183</v>
      </c>
      <c r="B13" s="694" t="s">
        <v>1595</v>
      </c>
      <c r="C13" s="695" t="s">
        <v>1596</v>
      </c>
      <c r="D13" s="672" t="s">
        <v>1</v>
      </c>
      <c r="E13" s="673">
        <v>10</v>
      </c>
      <c r="F13" s="673">
        <v>0.34</v>
      </c>
      <c r="G13" s="673" t="s">
        <v>9</v>
      </c>
      <c r="H13" s="675" t="s">
        <v>1766</v>
      </c>
      <c r="I13" s="696">
        <v>119.65</v>
      </c>
      <c r="J13" s="696">
        <f>I13-(I13*VLOOKUP(G13,'Slevové skupiny'!$B$4:$C$7,2,0))</f>
        <v>119.65</v>
      </c>
      <c r="K13" s="815"/>
      <c r="L13" s="791"/>
      <c r="P13" s="686"/>
    </row>
    <row r="14" spans="1:16" ht="15" customHeight="1" x14ac:dyDescent="0.3">
      <c r="A14" s="207" t="s">
        <v>1598</v>
      </c>
      <c r="B14" s="231" t="s">
        <v>1595</v>
      </c>
      <c r="C14" s="394" t="s">
        <v>24</v>
      </c>
      <c r="D14" s="380" t="s">
        <v>1</v>
      </c>
      <c r="E14" s="395">
        <v>4</v>
      </c>
      <c r="F14" s="395">
        <v>0.11</v>
      </c>
      <c r="G14" s="395" t="s">
        <v>9</v>
      </c>
      <c r="H14" s="493" t="s">
        <v>1766</v>
      </c>
      <c r="I14" s="485">
        <v>44.9</v>
      </c>
      <c r="J14" s="485">
        <f>I14-(I14*VLOOKUP(G14,'Slevové skupiny'!$B$4:$C$7,2,0))</f>
        <v>44.9</v>
      </c>
      <c r="K14" s="783" t="s">
        <v>1983</v>
      </c>
      <c r="L14" s="725" t="str">
        <f>VLOOKUP(G14,'Slevové skupiny'!$B$4:$D$7,3,0)</f>
        <v>Sleva 0 %</v>
      </c>
      <c r="P14" s="8"/>
    </row>
    <row r="15" spans="1:16" x14ac:dyDescent="0.3">
      <c r="A15" s="208" t="s">
        <v>1599</v>
      </c>
      <c r="B15" s="223" t="s">
        <v>1595</v>
      </c>
      <c r="C15" s="364" t="s">
        <v>27</v>
      </c>
      <c r="D15" s="370" t="s">
        <v>1</v>
      </c>
      <c r="E15" s="365">
        <v>4</v>
      </c>
      <c r="F15" s="365">
        <v>0.15</v>
      </c>
      <c r="G15" s="365" t="s">
        <v>9</v>
      </c>
      <c r="H15" s="495" t="s">
        <v>1766</v>
      </c>
      <c r="I15" s="486">
        <v>61.13</v>
      </c>
      <c r="J15" s="486">
        <f>I15-(I15*VLOOKUP(G15,'Slevové skupiny'!$B$4:$C$7,2,0))</f>
        <v>61.13</v>
      </c>
      <c r="K15" s="784"/>
      <c r="L15" s="726"/>
      <c r="P15" s="8"/>
    </row>
    <row r="16" spans="1:16" x14ac:dyDescent="0.3">
      <c r="A16" s="208" t="s">
        <v>1778</v>
      </c>
      <c r="B16" s="223" t="s">
        <v>1595</v>
      </c>
      <c r="C16" s="364" t="s">
        <v>1596</v>
      </c>
      <c r="D16" s="370" t="s">
        <v>1</v>
      </c>
      <c r="E16" s="365">
        <v>4</v>
      </c>
      <c r="F16" s="365">
        <v>0.26</v>
      </c>
      <c r="G16" s="365" t="s">
        <v>9</v>
      </c>
      <c r="H16" s="495" t="s">
        <v>1766</v>
      </c>
      <c r="I16" s="486">
        <v>128.47999999999999</v>
      </c>
      <c r="J16" s="486">
        <f>I16-(I16*VLOOKUP(G16,'Slevové skupiny'!$B$4:$C$7,2,0))</f>
        <v>128.47999999999999</v>
      </c>
      <c r="K16" s="784"/>
      <c r="L16" s="726"/>
      <c r="P16" s="8"/>
    </row>
    <row r="17" spans="1:16" ht="15" thickBot="1" x14ac:dyDescent="0.35">
      <c r="A17" s="209" t="s">
        <v>1779</v>
      </c>
      <c r="B17" s="232" t="s">
        <v>1595</v>
      </c>
      <c r="C17" s="387" t="s">
        <v>1597</v>
      </c>
      <c r="D17" s="451" t="s">
        <v>1</v>
      </c>
      <c r="E17" s="388">
        <v>4</v>
      </c>
      <c r="F17" s="490">
        <v>0.34</v>
      </c>
      <c r="G17" s="388" t="s">
        <v>9</v>
      </c>
      <c r="H17" s="497" t="s">
        <v>1766</v>
      </c>
      <c r="I17" s="491">
        <v>173.39</v>
      </c>
      <c r="J17" s="491">
        <f>I17-(I17*VLOOKUP(G17,'Slevové skupiny'!$B$4:$C$7,2,0))</f>
        <v>173.39</v>
      </c>
      <c r="K17" s="785"/>
      <c r="L17" s="727"/>
      <c r="P17" s="8"/>
    </row>
    <row r="18" spans="1:16" ht="15" customHeight="1" x14ac:dyDescent="0.3">
      <c r="A18" s="204" t="s">
        <v>1865</v>
      </c>
      <c r="B18" s="225" t="s">
        <v>1809</v>
      </c>
      <c r="C18" s="350" t="s">
        <v>1601</v>
      </c>
      <c r="D18" s="457" t="s">
        <v>1</v>
      </c>
      <c r="E18" s="351">
        <v>50</v>
      </c>
      <c r="F18" s="351">
        <v>0.14199999999999999</v>
      </c>
      <c r="G18" s="351" t="s">
        <v>9</v>
      </c>
      <c r="H18" s="351" t="s">
        <v>1766</v>
      </c>
      <c r="I18" s="478">
        <v>59.98</v>
      </c>
      <c r="J18" s="478">
        <f>I18-(I18*VLOOKUP(G18,'Slevové skupiny'!$B$4:$C$7,2,0))</f>
        <v>59.98</v>
      </c>
      <c r="K18" s="786" t="s">
        <v>1984</v>
      </c>
      <c r="L18" s="734" t="str">
        <f>VLOOKUP(G18,'Slevové skupiny'!$B$4:$D$7,3,0)</f>
        <v>Sleva 0 %</v>
      </c>
      <c r="P18" s="8"/>
    </row>
    <row r="19" spans="1:16" x14ac:dyDescent="0.3">
      <c r="A19" s="205" t="s">
        <v>1864</v>
      </c>
      <c r="B19" s="226" t="s">
        <v>1810</v>
      </c>
      <c r="C19" s="357" t="s">
        <v>1601</v>
      </c>
      <c r="D19" s="428" t="s">
        <v>1</v>
      </c>
      <c r="E19" s="358">
        <v>50</v>
      </c>
      <c r="F19" s="358">
        <v>0.14199999999999999</v>
      </c>
      <c r="G19" s="358" t="s">
        <v>9</v>
      </c>
      <c r="H19" s="358" t="s">
        <v>1766</v>
      </c>
      <c r="I19" s="480">
        <v>59.98</v>
      </c>
      <c r="J19" s="480">
        <f>I19-(I19*VLOOKUP(G19,'Slevové skupiny'!$B$4:$C$7,2,0))</f>
        <v>59.98</v>
      </c>
      <c r="K19" s="787"/>
      <c r="L19" s="735"/>
      <c r="P19" s="8"/>
    </row>
    <row r="20" spans="1:16" x14ac:dyDescent="0.3">
      <c r="A20" s="205" t="s">
        <v>1866</v>
      </c>
      <c r="B20" s="226" t="s">
        <v>1811</v>
      </c>
      <c r="C20" s="357" t="s">
        <v>1602</v>
      </c>
      <c r="D20" s="428" t="s">
        <v>1</v>
      </c>
      <c r="E20" s="358">
        <v>50</v>
      </c>
      <c r="F20" s="358">
        <v>0.20399999999999999</v>
      </c>
      <c r="G20" s="358" t="s">
        <v>9</v>
      </c>
      <c r="H20" s="358" t="s">
        <v>1766</v>
      </c>
      <c r="I20" s="480">
        <v>79.56</v>
      </c>
      <c r="J20" s="480">
        <f>I20-(I20*VLOOKUP(G20,'Slevové skupiny'!$B$4:$C$7,2,0))</f>
        <v>79.56</v>
      </c>
      <c r="K20" s="787"/>
      <c r="L20" s="735"/>
      <c r="P20" s="8"/>
    </row>
    <row r="21" spans="1:16" x14ac:dyDescent="0.3">
      <c r="A21" s="205" t="s">
        <v>1867</v>
      </c>
      <c r="B21" s="226" t="s">
        <v>1812</v>
      </c>
      <c r="C21" s="357" t="s">
        <v>1602</v>
      </c>
      <c r="D21" s="428" t="s">
        <v>1</v>
      </c>
      <c r="E21" s="358">
        <v>50</v>
      </c>
      <c r="F21" s="358">
        <v>0.20399999999999999</v>
      </c>
      <c r="G21" s="358" t="s">
        <v>9</v>
      </c>
      <c r="H21" s="358" t="s">
        <v>1766</v>
      </c>
      <c r="I21" s="480">
        <v>79.56</v>
      </c>
      <c r="J21" s="480">
        <f>I21-(I21*VLOOKUP(G21,'Slevové skupiny'!$B$4:$C$7,2,0))</f>
        <v>79.56</v>
      </c>
      <c r="K21" s="787"/>
      <c r="L21" s="735"/>
      <c r="P21" s="8"/>
    </row>
    <row r="22" spans="1:16" x14ac:dyDescent="0.3">
      <c r="A22" s="70" t="s">
        <v>1868</v>
      </c>
      <c r="B22" s="483" t="s">
        <v>1813</v>
      </c>
      <c r="C22" s="431" t="s">
        <v>1800</v>
      </c>
      <c r="D22" s="428" t="s">
        <v>1</v>
      </c>
      <c r="E22" s="430">
        <v>50</v>
      </c>
      <c r="F22" s="358">
        <v>0.28199999999999997</v>
      </c>
      <c r="G22" s="358" t="s">
        <v>9</v>
      </c>
      <c r="H22" s="358" t="s">
        <v>1766</v>
      </c>
      <c r="I22" s="480">
        <v>109.65</v>
      </c>
      <c r="J22" s="480">
        <f>I22-(I22*VLOOKUP(G22,'Slevové skupiny'!$B$4:$C$7,2,0))</f>
        <v>109.65</v>
      </c>
      <c r="K22" s="787"/>
      <c r="L22" s="735"/>
      <c r="P22" s="8"/>
    </row>
    <row r="23" spans="1:16" x14ac:dyDescent="0.3">
      <c r="A23" s="70" t="s">
        <v>1869</v>
      </c>
      <c r="B23" s="226" t="s">
        <v>1814</v>
      </c>
      <c r="C23" s="431" t="s">
        <v>1800</v>
      </c>
      <c r="D23" s="428" t="s">
        <v>1</v>
      </c>
      <c r="E23" s="430">
        <v>50</v>
      </c>
      <c r="F23" s="358">
        <v>0.28199999999999997</v>
      </c>
      <c r="G23" s="358" t="s">
        <v>9</v>
      </c>
      <c r="H23" s="358" t="s">
        <v>1766</v>
      </c>
      <c r="I23" s="480">
        <v>109.65</v>
      </c>
      <c r="J23" s="480">
        <f>I23-(I23*VLOOKUP(G23,'Slevové skupiny'!$B$4:$C$7,2,0))</f>
        <v>109.65</v>
      </c>
      <c r="K23" s="787"/>
      <c r="L23" s="735"/>
      <c r="P23" s="8"/>
    </row>
    <row r="24" spans="1:16" x14ac:dyDescent="0.3">
      <c r="A24" s="70" t="s">
        <v>1870</v>
      </c>
      <c r="B24" s="226" t="s">
        <v>1815</v>
      </c>
      <c r="C24" s="431" t="s">
        <v>1801</v>
      </c>
      <c r="D24" s="428" t="s">
        <v>1</v>
      </c>
      <c r="E24" s="430">
        <v>25</v>
      </c>
      <c r="F24" s="358">
        <v>0.29199999999999998</v>
      </c>
      <c r="G24" s="358" t="s">
        <v>9</v>
      </c>
      <c r="H24" s="358" t="s">
        <v>1766</v>
      </c>
      <c r="I24" s="480">
        <v>183.87</v>
      </c>
      <c r="J24" s="480">
        <f>I24-(I24*VLOOKUP(G24,'Slevové skupiny'!$B$4:$C$7,2,0))</f>
        <v>183.87</v>
      </c>
      <c r="K24" s="787"/>
      <c r="L24" s="735"/>
      <c r="P24" s="8"/>
    </row>
    <row r="25" spans="1:16" ht="15" thickBot="1" x14ac:dyDescent="0.35">
      <c r="A25" s="212" t="s">
        <v>1871</v>
      </c>
      <c r="B25" s="227" t="s">
        <v>1816</v>
      </c>
      <c r="C25" s="484" t="s">
        <v>1801</v>
      </c>
      <c r="D25" s="462" t="s">
        <v>1</v>
      </c>
      <c r="E25" s="433">
        <v>25</v>
      </c>
      <c r="F25" s="376">
        <v>0.29199999999999998</v>
      </c>
      <c r="G25" s="376" t="s">
        <v>9</v>
      </c>
      <c r="H25" s="376" t="s">
        <v>1766</v>
      </c>
      <c r="I25" s="482">
        <v>183.87</v>
      </c>
      <c r="J25" s="482">
        <f>I25-(I25*VLOOKUP(G25,'Slevové skupiny'!$B$4:$C$7,2,0))</f>
        <v>183.87</v>
      </c>
      <c r="K25" s="788"/>
      <c r="L25" s="736"/>
      <c r="P25" s="8"/>
    </row>
    <row r="26" spans="1:16" ht="15" customHeight="1" x14ac:dyDescent="0.3">
      <c r="A26" s="207" t="s">
        <v>1802</v>
      </c>
      <c r="B26" s="231" t="s">
        <v>1817</v>
      </c>
      <c r="C26" s="394" t="s">
        <v>1803</v>
      </c>
      <c r="D26" s="380" t="s">
        <v>1</v>
      </c>
      <c r="E26" s="395">
        <v>50</v>
      </c>
      <c r="F26" s="395">
        <v>0.151</v>
      </c>
      <c r="G26" s="395" t="s">
        <v>9</v>
      </c>
      <c r="H26" s="395" t="s">
        <v>1766</v>
      </c>
      <c r="I26" s="485">
        <v>63.78</v>
      </c>
      <c r="J26" s="485">
        <f>I26-(I26*VLOOKUP(G26,'Slevové skupiny'!$B$4:$C$7,2,0))</f>
        <v>63.78</v>
      </c>
      <c r="K26" s="796" t="s">
        <v>1985</v>
      </c>
      <c r="L26" s="734" t="str">
        <f>VLOOKUP(G26,'Slevové skupiny'!$B$4:$D$7,3,0)</f>
        <v>Sleva 0 %</v>
      </c>
      <c r="P26" s="8"/>
    </row>
    <row r="27" spans="1:16" x14ac:dyDescent="0.3">
      <c r="A27" s="208" t="s">
        <v>1863</v>
      </c>
      <c r="B27" s="223" t="s">
        <v>1818</v>
      </c>
      <c r="C27" s="364" t="s">
        <v>1803</v>
      </c>
      <c r="D27" s="370" t="s">
        <v>1</v>
      </c>
      <c r="E27" s="365">
        <v>50</v>
      </c>
      <c r="F27" s="365">
        <v>0.151</v>
      </c>
      <c r="G27" s="365" t="s">
        <v>9</v>
      </c>
      <c r="H27" s="365" t="s">
        <v>1766</v>
      </c>
      <c r="I27" s="486">
        <v>63.78</v>
      </c>
      <c r="J27" s="486">
        <f>I27-(I27*VLOOKUP(G27,'Slevové skupiny'!$B$4:$C$7,2,0))</f>
        <v>63.78</v>
      </c>
      <c r="K27" s="797"/>
      <c r="L27" s="735"/>
      <c r="P27" s="8"/>
    </row>
    <row r="28" spans="1:16" x14ac:dyDescent="0.3">
      <c r="A28" s="208" t="s">
        <v>1804</v>
      </c>
      <c r="B28" s="223" t="s">
        <v>1819</v>
      </c>
      <c r="C28" s="364" t="s">
        <v>1805</v>
      </c>
      <c r="D28" s="370" t="s">
        <v>1</v>
      </c>
      <c r="E28" s="365">
        <v>50</v>
      </c>
      <c r="F28" s="365">
        <v>0.20599999999999999</v>
      </c>
      <c r="G28" s="365" t="s">
        <v>9</v>
      </c>
      <c r="H28" s="365" t="s">
        <v>1766</v>
      </c>
      <c r="I28" s="486">
        <v>84.56</v>
      </c>
      <c r="J28" s="486">
        <f>I28-(I28*VLOOKUP(G28,'Slevové skupiny'!$B$4:$C$7,2,0))</f>
        <v>84.56</v>
      </c>
      <c r="K28" s="797"/>
      <c r="L28" s="735"/>
      <c r="P28" s="8"/>
    </row>
    <row r="29" spans="1:16" x14ac:dyDescent="0.3">
      <c r="A29" s="208" t="s">
        <v>1825</v>
      </c>
      <c r="B29" s="223" t="s">
        <v>1820</v>
      </c>
      <c r="C29" s="364" t="s">
        <v>1805</v>
      </c>
      <c r="D29" s="370" t="s">
        <v>1</v>
      </c>
      <c r="E29" s="365">
        <v>50</v>
      </c>
      <c r="F29" s="365">
        <v>0.20599999999999999</v>
      </c>
      <c r="G29" s="365" t="s">
        <v>9</v>
      </c>
      <c r="H29" s="365" t="s">
        <v>1766</v>
      </c>
      <c r="I29" s="486">
        <v>84.56</v>
      </c>
      <c r="J29" s="486">
        <f>I29-(I29*VLOOKUP(G29,'Slevové skupiny'!$B$4:$C$7,2,0))</f>
        <v>84.56</v>
      </c>
      <c r="K29" s="797"/>
      <c r="L29" s="735"/>
      <c r="P29" s="8"/>
    </row>
    <row r="30" spans="1:16" x14ac:dyDescent="0.3">
      <c r="A30" s="487" t="s">
        <v>1806</v>
      </c>
      <c r="B30" s="223" t="s">
        <v>1821</v>
      </c>
      <c r="C30" s="488" t="s">
        <v>1807</v>
      </c>
      <c r="D30" s="370" t="s">
        <v>1</v>
      </c>
      <c r="E30" s="445">
        <v>50</v>
      </c>
      <c r="F30" s="365">
        <v>0.28399999999999997</v>
      </c>
      <c r="G30" s="365" t="s">
        <v>9</v>
      </c>
      <c r="H30" s="365" t="s">
        <v>1766</v>
      </c>
      <c r="I30" s="486">
        <v>119.54</v>
      </c>
      <c r="J30" s="486">
        <f>I30-(I30*VLOOKUP(G30,'Slevové skupiny'!$B$4:$C$7,2,0))</f>
        <v>119.54</v>
      </c>
      <c r="K30" s="797"/>
      <c r="L30" s="735"/>
      <c r="P30" s="8"/>
    </row>
    <row r="31" spans="1:16" x14ac:dyDescent="0.3">
      <c r="A31" s="487" t="s">
        <v>1826</v>
      </c>
      <c r="B31" s="223" t="s">
        <v>1822</v>
      </c>
      <c r="C31" s="488" t="s">
        <v>1807</v>
      </c>
      <c r="D31" s="370" t="s">
        <v>1</v>
      </c>
      <c r="E31" s="445">
        <v>50</v>
      </c>
      <c r="F31" s="365">
        <v>0.28399999999999997</v>
      </c>
      <c r="G31" s="365" t="s">
        <v>9</v>
      </c>
      <c r="H31" s="365" t="s">
        <v>1766</v>
      </c>
      <c r="I31" s="486">
        <v>119.54</v>
      </c>
      <c r="J31" s="486">
        <f>I31-(I31*VLOOKUP(G31,'Slevové skupiny'!$B$4:$C$7,2,0))</f>
        <v>119.54</v>
      </c>
      <c r="K31" s="797"/>
      <c r="L31" s="735"/>
      <c r="P31" s="8"/>
    </row>
    <row r="32" spans="1:16" x14ac:dyDescent="0.3">
      <c r="A32" s="487" t="s">
        <v>1827</v>
      </c>
      <c r="B32" s="223" t="s">
        <v>1823</v>
      </c>
      <c r="C32" s="488" t="s">
        <v>1808</v>
      </c>
      <c r="D32" s="370" t="s">
        <v>1</v>
      </c>
      <c r="E32" s="445">
        <v>25</v>
      </c>
      <c r="F32" s="365">
        <v>0.29599999999999999</v>
      </c>
      <c r="G32" s="365" t="s">
        <v>9</v>
      </c>
      <c r="H32" s="365" t="s">
        <v>1766</v>
      </c>
      <c r="I32" s="486">
        <v>196.33</v>
      </c>
      <c r="J32" s="486">
        <f>I32-(I32*VLOOKUP(G32,'Slevové skupiny'!$B$4:$C$7,2,0))</f>
        <v>196.33</v>
      </c>
      <c r="K32" s="797"/>
      <c r="L32" s="735"/>
      <c r="P32" s="8"/>
    </row>
    <row r="33" spans="1:16" ht="15" thickBot="1" x14ac:dyDescent="0.35">
      <c r="A33" s="211" t="s">
        <v>1828</v>
      </c>
      <c r="B33" s="232" t="s">
        <v>1824</v>
      </c>
      <c r="C33" s="489" t="s">
        <v>1808</v>
      </c>
      <c r="D33" s="451" t="s">
        <v>1</v>
      </c>
      <c r="E33" s="490">
        <v>25</v>
      </c>
      <c r="F33" s="388">
        <v>0.29599999999999999</v>
      </c>
      <c r="G33" s="388" t="s">
        <v>9</v>
      </c>
      <c r="H33" s="388" t="s">
        <v>1766</v>
      </c>
      <c r="I33" s="491">
        <v>196.33</v>
      </c>
      <c r="J33" s="491">
        <f>I33-(I33*VLOOKUP(G33,'Slevové skupiny'!$B$4:$C$7,2,0))</f>
        <v>196.33</v>
      </c>
      <c r="K33" s="798"/>
      <c r="L33" s="736"/>
      <c r="P33" s="8"/>
    </row>
    <row r="34" spans="1:16" ht="15" customHeight="1" x14ac:dyDescent="0.3">
      <c r="A34" s="204" t="s">
        <v>1839</v>
      </c>
      <c r="B34" s="225" t="s">
        <v>1833</v>
      </c>
      <c r="C34" s="350" t="s">
        <v>1829</v>
      </c>
      <c r="D34" s="457" t="s">
        <v>1</v>
      </c>
      <c r="E34" s="351">
        <v>50</v>
      </c>
      <c r="F34" s="351">
        <v>0.16200000000000001</v>
      </c>
      <c r="G34" s="351" t="s">
        <v>9</v>
      </c>
      <c r="H34" s="351" t="s">
        <v>1765</v>
      </c>
      <c r="I34" s="478">
        <v>72.7</v>
      </c>
      <c r="J34" s="478">
        <f>I34-(I34*VLOOKUP(G34,'Slevové skupiny'!$B$4:$C$7,2,0))</f>
        <v>72.7</v>
      </c>
      <c r="K34" s="796" t="s">
        <v>1986</v>
      </c>
      <c r="L34" s="734" t="str">
        <f>VLOOKUP(G34,'Slevové skupiny'!$B$4:$D$7,3,0)</f>
        <v>Sleva 0 %</v>
      </c>
      <c r="P34" s="8"/>
    </row>
    <row r="35" spans="1:16" x14ac:dyDescent="0.3">
      <c r="A35" s="205" t="s">
        <v>1966</v>
      </c>
      <c r="B35" s="226" t="s">
        <v>1834</v>
      </c>
      <c r="C35" s="357" t="s">
        <v>1829</v>
      </c>
      <c r="D35" s="428" t="s">
        <v>1</v>
      </c>
      <c r="E35" s="358">
        <v>50</v>
      </c>
      <c r="F35" s="358">
        <v>0.16200000000000001</v>
      </c>
      <c r="G35" s="358" t="s">
        <v>9</v>
      </c>
      <c r="H35" s="358" t="s">
        <v>1765</v>
      </c>
      <c r="I35" s="480">
        <v>72.7</v>
      </c>
      <c r="J35" s="480">
        <f>I35-(I35*VLOOKUP(G35,'Slevové skupiny'!$B$4:$C$7,2,0))</f>
        <v>72.7</v>
      </c>
      <c r="K35" s="797"/>
      <c r="L35" s="735"/>
      <c r="P35" s="8"/>
    </row>
    <row r="36" spans="1:16" x14ac:dyDescent="0.3">
      <c r="A36" s="205" t="s">
        <v>1840</v>
      </c>
      <c r="B36" s="226" t="s">
        <v>1835</v>
      </c>
      <c r="C36" s="357" t="s">
        <v>1830</v>
      </c>
      <c r="D36" s="428" t="s">
        <v>1</v>
      </c>
      <c r="E36" s="358">
        <v>50</v>
      </c>
      <c r="F36" s="358">
        <v>0.20599999999999999</v>
      </c>
      <c r="G36" s="358" t="s">
        <v>9</v>
      </c>
      <c r="H36" s="358" t="s">
        <v>1765</v>
      </c>
      <c r="I36" s="480">
        <v>96.4</v>
      </c>
      <c r="J36" s="480">
        <f>I36-(I36*VLOOKUP(G36,'Slevové skupiny'!$B$4:$C$7,2,0))</f>
        <v>96.4</v>
      </c>
      <c r="K36" s="797"/>
      <c r="L36" s="735"/>
      <c r="P36" s="8"/>
    </row>
    <row r="37" spans="1:16" x14ac:dyDescent="0.3">
      <c r="A37" s="205" t="s">
        <v>1841</v>
      </c>
      <c r="B37" s="226" t="s">
        <v>1836</v>
      </c>
      <c r="C37" s="357" t="s">
        <v>1830</v>
      </c>
      <c r="D37" s="428" t="s">
        <v>1</v>
      </c>
      <c r="E37" s="358">
        <v>50</v>
      </c>
      <c r="F37" s="358">
        <v>0.20599999999999999</v>
      </c>
      <c r="G37" s="358" t="s">
        <v>9</v>
      </c>
      <c r="H37" s="358" t="s">
        <v>1765</v>
      </c>
      <c r="I37" s="480">
        <v>96.4</v>
      </c>
      <c r="J37" s="480">
        <f>I37-(I37*VLOOKUP(G37,'Slevové skupiny'!$B$4:$C$7,2,0))</f>
        <v>96.4</v>
      </c>
      <c r="K37" s="797"/>
      <c r="L37" s="735"/>
      <c r="P37" s="8"/>
    </row>
    <row r="38" spans="1:16" x14ac:dyDescent="0.3">
      <c r="A38" s="70" t="s">
        <v>1875</v>
      </c>
      <c r="B38" s="226" t="s">
        <v>1877</v>
      </c>
      <c r="C38" s="431" t="s">
        <v>1831</v>
      </c>
      <c r="D38" s="428" t="s">
        <v>1</v>
      </c>
      <c r="E38" s="430">
        <v>25</v>
      </c>
      <c r="F38" s="430">
        <v>0.28599999999999998</v>
      </c>
      <c r="G38" s="358" t="s">
        <v>9</v>
      </c>
      <c r="H38" s="358" t="s">
        <v>1765</v>
      </c>
      <c r="I38" s="480">
        <v>136.34</v>
      </c>
      <c r="J38" s="480">
        <f>I38-(I38*VLOOKUP(G38,'Slevové skupiny'!$B$4:$C$7,2,0))</f>
        <v>136.34</v>
      </c>
      <c r="K38" s="797"/>
      <c r="L38" s="735"/>
      <c r="P38" s="8"/>
    </row>
    <row r="39" spans="1:16" x14ac:dyDescent="0.3">
      <c r="A39" s="70" t="s">
        <v>1876</v>
      </c>
      <c r="B39" s="226" t="s">
        <v>1878</v>
      </c>
      <c r="C39" s="431" t="s">
        <v>1831</v>
      </c>
      <c r="D39" s="428" t="s">
        <v>1</v>
      </c>
      <c r="E39" s="430">
        <v>25</v>
      </c>
      <c r="F39" s="430">
        <v>0.28599999999999998</v>
      </c>
      <c r="G39" s="358" t="s">
        <v>9</v>
      </c>
      <c r="H39" s="358" t="s">
        <v>1765</v>
      </c>
      <c r="I39" s="480">
        <v>136.34</v>
      </c>
      <c r="J39" s="480">
        <f>I39-(I39*VLOOKUP(G39,'Slevové skupiny'!$B$4:$C$7,2,0))</f>
        <v>136.34</v>
      </c>
      <c r="K39" s="797"/>
      <c r="L39" s="735"/>
      <c r="P39" s="8"/>
    </row>
    <row r="40" spans="1:16" x14ac:dyDescent="0.3">
      <c r="A40" s="70" t="s">
        <v>1842</v>
      </c>
      <c r="B40" s="226" t="s">
        <v>1837</v>
      </c>
      <c r="C40" s="431" t="s">
        <v>1832</v>
      </c>
      <c r="D40" s="428" t="s">
        <v>1</v>
      </c>
      <c r="E40" s="430">
        <v>25</v>
      </c>
      <c r="F40" s="430">
        <v>0.32100000000000001</v>
      </c>
      <c r="G40" s="358" t="s">
        <v>9</v>
      </c>
      <c r="H40" s="358" t="s">
        <v>1765</v>
      </c>
      <c r="I40" s="480">
        <v>213.55</v>
      </c>
      <c r="J40" s="480">
        <f>I40-(I40*VLOOKUP(G40,'Slevové skupiny'!$B$4:$C$7,2,0))</f>
        <v>213.55</v>
      </c>
      <c r="K40" s="797"/>
      <c r="L40" s="735"/>
      <c r="P40" s="8"/>
    </row>
    <row r="41" spans="1:16" ht="15" thickBot="1" x14ac:dyDescent="0.35">
      <c r="A41" s="212" t="s">
        <v>1843</v>
      </c>
      <c r="B41" s="227" t="s">
        <v>1838</v>
      </c>
      <c r="C41" s="484" t="s">
        <v>1832</v>
      </c>
      <c r="D41" s="462" t="s">
        <v>1</v>
      </c>
      <c r="E41" s="433">
        <v>25</v>
      </c>
      <c r="F41" s="433">
        <v>0.32100000000000001</v>
      </c>
      <c r="G41" s="433" t="s">
        <v>9</v>
      </c>
      <c r="H41" s="376" t="s">
        <v>1765</v>
      </c>
      <c r="I41" s="482">
        <v>213.55</v>
      </c>
      <c r="J41" s="482">
        <f>I41-(I41*VLOOKUP(G41,'Slevové skupiny'!$B$4:$C$7,2,0))</f>
        <v>213.55</v>
      </c>
      <c r="K41" s="798"/>
      <c r="L41" s="736"/>
      <c r="P41" s="8"/>
    </row>
    <row r="42" spans="1:16" ht="15" customHeight="1" x14ac:dyDescent="0.3">
      <c r="A42" s="207" t="s">
        <v>1844</v>
      </c>
      <c r="B42" s="231" t="s">
        <v>1855</v>
      </c>
      <c r="C42" s="394" t="s">
        <v>1851</v>
      </c>
      <c r="D42" s="380" t="s">
        <v>1</v>
      </c>
      <c r="E42" s="395">
        <v>50</v>
      </c>
      <c r="F42" s="395">
        <v>0.187</v>
      </c>
      <c r="G42" s="395" t="s">
        <v>9</v>
      </c>
      <c r="H42" s="395" t="s">
        <v>1765</v>
      </c>
      <c r="I42" s="485" t="s">
        <v>1931</v>
      </c>
      <c r="J42" s="485" t="s">
        <v>1931</v>
      </c>
      <c r="K42" s="786" t="s">
        <v>1987</v>
      </c>
      <c r="L42" s="734" t="str">
        <f>VLOOKUP(G42,'Slevové skupiny'!$B$4:$D$7,3,0)</f>
        <v>Sleva 0 %</v>
      </c>
      <c r="P42" s="8"/>
    </row>
    <row r="43" spans="1:16" x14ac:dyDescent="0.3">
      <c r="A43" s="208" t="s">
        <v>1967</v>
      </c>
      <c r="B43" s="223" t="s">
        <v>1856</v>
      </c>
      <c r="C43" s="364" t="s">
        <v>1851</v>
      </c>
      <c r="D43" s="370" t="s">
        <v>1</v>
      </c>
      <c r="E43" s="365">
        <v>50</v>
      </c>
      <c r="F43" s="365">
        <v>0.187</v>
      </c>
      <c r="G43" s="365" t="s">
        <v>9</v>
      </c>
      <c r="H43" s="365" t="s">
        <v>1765</v>
      </c>
      <c r="I43" s="486" t="s">
        <v>1931</v>
      </c>
      <c r="J43" s="486" t="s">
        <v>1931</v>
      </c>
      <c r="K43" s="787"/>
      <c r="L43" s="735"/>
      <c r="P43" s="8"/>
    </row>
    <row r="44" spans="1:16" x14ac:dyDescent="0.3">
      <c r="A44" s="208" t="s">
        <v>1845</v>
      </c>
      <c r="B44" s="223" t="s">
        <v>1857</v>
      </c>
      <c r="C44" s="364" t="s">
        <v>1852</v>
      </c>
      <c r="D44" s="370" t="s">
        <v>1</v>
      </c>
      <c r="E44" s="365">
        <v>50</v>
      </c>
      <c r="F44" s="365">
        <v>0.221</v>
      </c>
      <c r="G44" s="365" t="s">
        <v>9</v>
      </c>
      <c r="H44" s="365" t="s">
        <v>1765</v>
      </c>
      <c r="I44" s="486" t="s">
        <v>1931</v>
      </c>
      <c r="J44" s="486" t="s">
        <v>1931</v>
      </c>
      <c r="K44" s="787"/>
      <c r="L44" s="735"/>
      <c r="P44" s="8"/>
    </row>
    <row r="45" spans="1:16" x14ac:dyDescent="0.3">
      <c r="A45" s="208" t="s">
        <v>1846</v>
      </c>
      <c r="B45" s="223" t="s">
        <v>1858</v>
      </c>
      <c r="C45" s="364" t="s">
        <v>1852</v>
      </c>
      <c r="D45" s="370" t="s">
        <v>1</v>
      </c>
      <c r="E45" s="365">
        <v>50</v>
      </c>
      <c r="F45" s="365">
        <v>0.221</v>
      </c>
      <c r="G45" s="365" t="s">
        <v>9</v>
      </c>
      <c r="H45" s="365" t="s">
        <v>1765</v>
      </c>
      <c r="I45" s="486" t="s">
        <v>1931</v>
      </c>
      <c r="J45" s="486" t="s">
        <v>1931</v>
      </c>
      <c r="K45" s="787"/>
      <c r="L45" s="735"/>
      <c r="P45" s="8"/>
    </row>
    <row r="46" spans="1:16" x14ac:dyDescent="0.3">
      <c r="A46" s="487" t="s">
        <v>1847</v>
      </c>
      <c r="B46" s="223" t="s">
        <v>1859</v>
      </c>
      <c r="C46" s="488" t="s">
        <v>1853</v>
      </c>
      <c r="D46" s="370" t="s">
        <v>1</v>
      </c>
      <c r="E46" s="445">
        <v>50</v>
      </c>
      <c r="F46" s="445">
        <v>0.30499999999999999</v>
      </c>
      <c r="G46" s="365" t="s">
        <v>9</v>
      </c>
      <c r="H46" s="365" t="s">
        <v>1765</v>
      </c>
      <c r="I46" s="486" t="s">
        <v>1931</v>
      </c>
      <c r="J46" s="486" t="s">
        <v>1931</v>
      </c>
      <c r="K46" s="787"/>
      <c r="L46" s="735"/>
      <c r="P46" s="8"/>
    </row>
    <row r="47" spans="1:16" x14ac:dyDescent="0.3">
      <c r="A47" s="487" t="s">
        <v>1848</v>
      </c>
      <c r="B47" s="223" t="s">
        <v>1860</v>
      </c>
      <c r="C47" s="488" t="s">
        <v>1853</v>
      </c>
      <c r="D47" s="370" t="s">
        <v>1</v>
      </c>
      <c r="E47" s="445">
        <v>50</v>
      </c>
      <c r="F47" s="445">
        <v>0.30499999999999999</v>
      </c>
      <c r="G47" s="365" t="s">
        <v>9</v>
      </c>
      <c r="H47" s="365" t="s">
        <v>1765</v>
      </c>
      <c r="I47" s="486" t="s">
        <v>1931</v>
      </c>
      <c r="J47" s="486" t="s">
        <v>1931</v>
      </c>
      <c r="K47" s="787"/>
      <c r="L47" s="735"/>
      <c r="P47" s="8"/>
    </row>
    <row r="48" spans="1:16" x14ac:dyDescent="0.3">
      <c r="A48" s="487" t="s">
        <v>1849</v>
      </c>
      <c r="B48" s="223" t="s">
        <v>1861</v>
      </c>
      <c r="C48" s="488" t="s">
        <v>1854</v>
      </c>
      <c r="D48" s="370" t="s">
        <v>1</v>
      </c>
      <c r="E48" s="445">
        <v>25</v>
      </c>
      <c r="F48" s="445">
        <v>0.35499999999999998</v>
      </c>
      <c r="G48" s="445" t="s">
        <v>9</v>
      </c>
      <c r="H48" s="365" t="s">
        <v>1765</v>
      </c>
      <c r="I48" s="486" t="s">
        <v>1931</v>
      </c>
      <c r="J48" s="486" t="s">
        <v>1931</v>
      </c>
      <c r="K48" s="787"/>
      <c r="L48" s="735"/>
      <c r="P48" s="8"/>
    </row>
    <row r="49" spans="1:16" ht="15" thickBot="1" x14ac:dyDescent="0.35">
      <c r="A49" s="211" t="s">
        <v>1850</v>
      </c>
      <c r="B49" s="232" t="s">
        <v>1862</v>
      </c>
      <c r="C49" s="489" t="s">
        <v>1854</v>
      </c>
      <c r="D49" s="451" t="s">
        <v>1</v>
      </c>
      <c r="E49" s="490">
        <v>25</v>
      </c>
      <c r="F49" s="490">
        <v>0.35499999999999998</v>
      </c>
      <c r="G49" s="490" t="s">
        <v>9</v>
      </c>
      <c r="H49" s="388" t="s">
        <v>1765</v>
      </c>
      <c r="I49" s="491" t="s">
        <v>1931</v>
      </c>
      <c r="J49" s="491" t="s">
        <v>1931</v>
      </c>
      <c r="K49" s="788"/>
      <c r="L49" s="736"/>
      <c r="P49" s="8"/>
    </row>
    <row r="50" spans="1:16" ht="15.75" customHeight="1" thickBot="1" x14ac:dyDescent="0.35">
      <c r="A50" s="78" t="s">
        <v>28</v>
      </c>
      <c r="B50" s="240" t="s">
        <v>1961</v>
      </c>
      <c r="C50" s="152" t="s">
        <v>29</v>
      </c>
      <c r="D50" s="79" t="s">
        <v>2</v>
      </c>
      <c r="E50" s="79">
        <v>1</v>
      </c>
      <c r="F50" s="600"/>
      <c r="G50" s="322" t="s">
        <v>9</v>
      </c>
      <c r="H50" s="81" t="s">
        <v>1765</v>
      </c>
      <c r="I50" s="321">
        <v>999</v>
      </c>
      <c r="J50" s="321">
        <f>I50-(I50*VLOOKUP(G50,'Slevové skupiny'!$B$4:$C$7,2,0))</f>
        <v>999</v>
      </c>
      <c r="K50" s="777" t="s">
        <v>1926</v>
      </c>
      <c r="L50" s="734" t="str">
        <f>VLOOKUP(G50,'Slevové skupiny'!$B$4:$D$7,3,0)</f>
        <v>Sleva 0 %</v>
      </c>
      <c r="M50" s="5"/>
      <c r="P50" s="8"/>
    </row>
    <row r="51" spans="1:16" x14ac:dyDescent="0.3">
      <c r="A51" s="164" t="s">
        <v>1603</v>
      </c>
      <c r="B51" s="249" t="s">
        <v>1969</v>
      </c>
      <c r="C51" s="492" t="s">
        <v>1918</v>
      </c>
      <c r="D51" s="380" t="s">
        <v>2</v>
      </c>
      <c r="E51" s="395">
        <v>10</v>
      </c>
      <c r="F51" s="395">
        <v>8.8999999999999996E-2</v>
      </c>
      <c r="G51" s="383" t="s">
        <v>9</v>
      </c>
      <c r="H51" s="493" t="s">
        <v>1766</v>
      </c>
      <c r="I51" s="494">
        <v>125</v>
      </c>
      <c r="J51" s="494">
        <f>I51-(I51*VLOOKUP(G51,'Slevové skupiny'!$B$4:$C$7,2,0))</f>
        <v>125</v>
      </c>
      <c r="K51" s="778"/>
      <c r="L51" s="735"/>
      <c r="M51" s="5"/>
    </row>
    <row r="52" spans="1:16" x14ac:dyDescent="0.3">
      <c r="A52" s="487" t="s">
        <v>1604</v>
      </c>
      <c r="B52" s="222" t="s">
        <v>1969</v>
      </c>
      <c r="C52" s="488" t="s">
        <v>1919</v>
      </c>
      <c r="D52" s="370" t="s">
        <v>2</v>
      </c>
      <c r="E52" s="365">
        <v>10</v>
      </c>
      <c r="F52" s="365">
        <v>0.112</v>
      </c>
      <c r="G52" s="367" t="s">
        <v>9</v>
      </c>
      <c r="H52" s="495" t="s">
        <v>1766</v>
      </c>
      <c r="I52" s="496">
        <v>162</v>
      </c>
      <c r="J52" s="496">
        <f>I52-(I52*VLOOKUP(G52,'Slevové skupiny'!$B$4:$C$7,2,0))</f>
        <v>162</v>
      </c>
      <c r="K52" s="778"/>
      <c r="L52" s="735"/>
      <c r="M52" s="5"/>
    </row>
    <row r="53" spans="1:16" x14ac:dyDescent="0.3">
      <c r="A53" s="487" t="s">
        <v>1605</v>
      </c>
      <c r="B53" s="222" t="s">
        <v>1969</v>
      </c>
      <c r="C53" s="488" t="s">
        <v>1920</v>
      </c>
      <c r="D53" s="370" t="s">
        <v>2</v>
      </c>
      <c r="E53" s="365">
        <v>10</v>
      </c>
      <c r="F53" s="365">
        <v>0.14499999999999999</v>
      </c>
      <c r="G53" s="367" t="s">
        <v>9</v>
      </c>
      <c r="H53" s="495" t="s">
        <v>1766</v>
      </c>
      <c r="I53" s="496">
        <v>299</v>
      </c>
      <c r="J53" s="496">
        <f>I53-(I53*VLOOKUP(G53,'Slevové skupiny'!$B$4:$C$7,2,0))</f>
        <v>299</v>
      </c>
      <c r="K53" s="778"/>
      <c r="L53" s="735"/>
      <c r="M53" s="5"/>
    </row>
    <row r="54" spans="1:16" s="2" customFormat="1" ht="15" thickBot="1" x14ac:dyDescent="0.35">
      <c r="A54" s="669" t="s">
        <v>2185</v>
      </c>
      <c r="B54" s="670" t="s">
        <v>1969</v>
      </c>
      <c r="C54" s="671" t="s">
        <v>2184</v>
      </c>
      <c r="D54" s="672" t="s">
        <v>2</v>
      </c>
      <c r="E54" s="673">
        <v>5</v>
      </c>
      <c r="F54" s="673">
        <v>0.218</v>
      </c>
      <c r="G54" s="674" t="s">
        <v>9</v>
      </c>
      <c r="H54" s="675" t="s">
        <v>1766</v>
      </c>
      <c r="I54" s="676">
        <v>399</v>
      </c>
      <c r="J54" s="676">
        <f>I54-(I54*VLOOKUP(G54,'Slevové skupiny'!$B$4:$C$7,2,0))</f>
        <v>399</v>
      </c>
      <c r="K54" s="778"/>
      <c r="L54" s="735"/>
      <c r="M54" s="677"/>
    </row>
    <row r="55" spans="1:16" x14ac:dyDescent="0.3">
      <c r="A55" s="64" t="s">
        <v>1606</v>
      </c>
      <c r="B55" s="218" t="s">
        <v>1908</v>
      </c>
      <c r="C55" s="506" t="s">
        <v>1918</v>
      </c>
      <c r="D55" s="457" t="s">
        <v>2</v>
      </c>
      <c r="E55" s="351">
        <v>10</v>
      </c>
      <c r="F55" s="351">
        <v>8.1000000000000003E-2</v>
      </c>
      <c r="G55" s="353" t="s">
        <v>9</v>
      </c>
      <c r="H55" s="507" t="s">
        <v>1766</v>
      </c>
      <c r="I55" s="509">
        <v>108</v>
      </c>
      <c r="J55" s="509">
        <f>I55-(I55*VLOOKUP(G55,'Slevové skupiny'!$B$4:$C$7,2,0))</f>
        <v>108</v>
      </c>
      <c r="K55" s="778"/>
      <c r="L55" s="735"/>
      <c r="M55" s="5"/>
    </row>
    <row r="56" spans="1:16" x14ac:dyDescent="0.3">
      <c r="A56" s="70" t="s">
        <v>1607</v>
      </c>
      <c r="B56" s="219" t="s">
        <v>1908</v>
      </c>
      <c r="C56" s="431" t="s">
        <v>1921</v>
      </c>
      <c r="D56" s="428" t="s">
        <v>2</v>
      </c>
      <c r="E56" s="358">
        <v>10</v>
      </c>
      <c r="F56" s="358">
        <v>9.4E-2</v>
      </c>
      <c r="G56" s="360" t="s">
        <v>9</v>
      </c>
      <c r="H56" s="479" t="s">
        <v>1766</v>
      </c>
      <c r="I56" s="511">
        <v>113</v>
      </c>
      <c r="J56" s="511">
        <f>I56-(I56*VLOOKUP(G56,'Slevové skupiny'!$B$4:$C$7,2,0))</f>
        <v>113</v>
      </c>
      <c r="K56" s="778"/>
      <c r="L56" s="735"/>
      <c r="M56" s="5"/>
    </row>
    <row r="57" spans="1:16" x14ac:dyDescent="0.3">
      <c r="A57" s="70" t="s">
        <v>1608</v>
      </c>
      <c r="B57" s="219" t="s">
        <v>1908</v>
      </c>
      <c r="C57" s="431" t="s">
        <v>1919</v>
      </c>
      <c r="D57" s="428" t="s">
        <v>2</v>
      </c>
      <c r="E57" s="358">
        <v>10</v>
      </c>
      <c r="F57" s="358">
        <v>0.105</v>
      </c>
      <c r="G57" s="360" t="s">
        <v>9</v>
      </c>
      <c r="H57" s="479" t="s">
        <v>1766</v>
      </c>
      <c r="I57" s="511">
        <v>144</v>
      </c>
      <c r="J57" s="511">
        <f>I57-(I57*VLOOKUP(G57,'Slevové skupiny'!$B$4:$C$7,2,0))</f>
        <v>144</v>
      </c>
      <c r="K57" s="778"/>
      <c r="L57" s="735"/>
      <c r="M57" s="5"/>
    </row>
    <row r="58" spans="1:16" x14ac:dyDescent="0.3">
      <c r="A58" s="70" t="s">
        <v>1609</v>
      </c>
      <c r="B58" s="219" t="s">
        <v>1908</v>
      </c>
      <c r="C58" s="431" t="s">
        <v>1920</v>
      </c>
      <c r="D58" s="428" t="s">
        <v>2</v>
      </c>
      <c r="E58" s="358">
        <v>10</v>
      </c>
      <c r="F58" s="358">
        <v>0.13800000000000001</v>
      </c>
      <c r="G58" s="360" t="s">
        <v>9</v>
      </c>
      <c r="H58" s="479" t="s">
        <v>1766</v>
      </c>
      <c r="I58" s="511">
        <v>176</v>
      </c>
      <c r="J58" s="511">
        <f>I58-(I58*VLOOKUP(G58,'Slevové skupiny'!$B$4:$C$7,2,0))</f>
        <v>176</v>
      </c>
      <c r="K58" s="778"/>
      <c r="L58" s="735"/>
      <c r="M58" s="5"/>
    </row>
    <row r="59" spans="1:16" x14ac:dyDescent="0.3">
      <c r="A59" s="70" t="s">
        <v>1956</v>
      </c>
      <c r="B59" s="219" t="s">
        <v>1908</v>
      </c>
      <c r="C59" s="431" t="s">
        <v>1922</v>
      </c>
      <c r="D59" s="428" t="s">
        <v>2</v>
      </c>
      <c r="E59" s="358">
        <v>10</v>
      </c>
      <c r="F59" s="358">
        <v>0.152</v>
      </c>
      <c r="G59" s="360" t="s">
        <v>9</v>
      </c>
      <c r="H59" s="479" t="s">
        <v>1766</v>
      </c>
      <c r="I59" s="511">
        <v>234</v>
      </c>
      <c r="J59" s="511">
        <f>I59-(I59*VLOOKUP(G59,'Slevové skupiny'!$B$4:$C$7,2,0))</f>
        <v>234</v>
      </c>
      <c r="K59" s="778"/>
      <c r="L59" s="735"/>
      <c r="M59" s="5"/>
    </row>
    <row r="60" spans="1:16" ht="15" thickBot="1" x14ac:dyDescent="0.35">
      <c r="A60" s="212" t="s">
        <v>1957</v>
      </c>
      <c r="B60" s="220" t="s">
        <v>1908</v>
      </c>
      <c r="C60" s="484" t="s">
        <v>1923</v>
      </c>
      <c r="D60" s="462" t="s">
        <v>2</v>
      </c>
      <c r="E60" s="376">
        <v>10</v>
      </c>
      <c r="F60" s="376">
        <v>0.16400000000000001</v>
      </c>
      <c r="G60" s="377" t="s">
        <v>9</v>
      </c>
      <c r="H60" s="481" t="s">
        <v>1766</v>
      </c>
      <c r="I60" s="513">
        <v>276</v>
      </c>
      <c r="J60" s="513">
        <f>I60-(I60*VLOOKUP(G60,'Slevové skupiny'!$B$4:$C$7,2,0))</f>
        <v>276</v>
      </c>
      <c r="K60" s="778"/>
      <c r="L60" s="735"/>
      <c r="M60" s="5"/>
    </row>
    <row r="61" spans="1:16" x14ac:dyDescent="0.3">
      <c r="A61" s="164" t="s">
        <v>1610</v>
      </c>
      <c r="B61" s="249" t="s">
        <v>1909</v>
      </c>
      <c r="C61" s="492" t="s">
        <v>1918</v>
      </c>
      <c r="D61" s="380" t="s">
        <v>2</v>
      </c>
      <c r="E61" s="395">
        <v>10</v>
      </c>
      <c r="F61" s="395">
        <v>6.4000000000000001E-2</v>
      </c>
      <c r="G61" s="383" t="s">
        <v>9</v>
      </c>
      <c r="H61" s="493" t="s">
        <v>1766</v>
      </c>
      <c r="I61" s="494">
        <v>98</v>
      </c>
      <c r="J61" s="494">
        <f>I61-(I61*VLOOKUP(G61,'Slevové skupiny'!$B$4:$C$7,2,0))</f>
        <v>98</v>
      </c>
      <c r="K61" s="778"/>
      <c r="L61" s="735"/>
      <c r="M61" s="5"/>
    </row>
    <row r="62" spans="1:16" x14ac:dyDescent="0.3">
      <c r="A62" s="487" t="s">
        <v>1611</v>
      </c>
      <c r="B62" s="222" t="s">
        <v>1909</v>
      </c>
      <c r="C62" s="488" t="s">
        <v>1921</v>
      </c>
      <c r="D62" s="370" t="s">
        <v>2</v>
      </c>
      <c r="E62" s="365">
        <v>10</v>
      </c>
      <c r="F62" s="365">
        <v>7.8200000000000006E-2</v>
      </c>
      <c r="G62" s="367" t="s">
        <v>9</v>
      </c>
      <c r="H62" s="495" t="s">
        <v>1766</v>
      </c>
      <c r="I62" s="496">
        <v>113</v>
      </c>
      <c r="J62" s="496">
        <f>I62-(I62*VLOOKUP(G62,'Slevové skupiny'!$B$4:$C$7,2,0))</f>
        <v>113</v>
      </c>
      <c r="K62" s="778"/>
      <c r="L62" s="735"/>
      <c r="M62" s="5"/>
    </row>
    <row r="63" spans="1:16" x14ac:dyDescent="0.3">
      <c r="A63" s="487" t="s">
        <v>1612</v>
      </c>
      <c r="B63" s="222" t="s">
        <v>1909</v>
      </c>
      <c r="C63" s="488" t="s">
        <v>1919</v>
      </c>
      <c r="D63" s="370" t="s">
        <v>2</v>
      </c>
      <c r="E63" s="365">
        <v>10</v>
      </c>
      <c r="F63" s="365">
        <v>9.5399999999999999E-2</v>
      </c>
      <c r="G63" s="367" t="s">
        <v>9</v>
      </c>
      <c r="H63" s="495" t="s">
        <v>1766</v>
      </c>
      <c r="I63" s="496">
        <v>144</v>
      </c>
      <c r="J63" s="496">
        <f>I63-(I63*VLOOKUP(G63,'Slevové skupiny'!$B$4:$C$7,2,0))</f>
        <v>144</v>
      </c>
      <c r="K63" s="778"/>
      <c r="L63" s="735"/>
      <c r="M63" s="5"/>
    </row>
    <row r="64" spans="1:16" x14ac:dyDescent="0.3">
      <c r="A64" s="487" t="s">
        <v>1613</v>
      </c>
      <c r="B64" s="222" t="s">
        <v>1909</v>
      </c>
      <c r="C64" s="488" t="s">
        <v>1920</v>
      </c>
      <c r="D64" s="370" t="s">
        <v>2</v>
      </c>
      <c r="E64" s="365">
        <v>10</v>
      </c>
      <c r="F64" s="365">
        <v>0.13200000000000001</v>
      </c>
      <c r="G64" s="367" t="s">
        <v>9</v>
      </c>
      <c r="H64" s="495" t="s">
        <v>1766</v>
      </c>
      <c r="I64" s="496">
        <v>176</v>
      </c>
      <c r="J64" s="496">
        <f>I64-(I64*VLOOKUP(G64,'Slevové skupiny'!$B$4:$C$7,2,0))</f>
        <v>176</v>
      </c>
      <c r="K64" s="778"/>
      <c r="L64" s="735"/>
      <c r="M64" s="5"/>
    </row>
    <row r="65" spans="1:13" x14ac:dyDescent="0.3">
      <c r="A65" s="487" t="s">
        <v>1958</v>
      </c>
      <c r="B65" s="222" t="s">
        <v>1909</v>
      </c>
      <c r="C65" s="488" t="s">
        <v>1922</v>
      </c>
      <c r="D65" s="370" t="s">
        <v>2</v>
      </c>
      <c r="E65" s="365">
        <v>10</v>
      </c>
      <c r="F65" s="365">
        <v>0.13159999999999999</v>
      </c>
      <c r="G65" s="367" t="s">
        <v>9</v>
      </c>
      <c r="H65" s="495" t="s">
        <v>1766</v>
      </c>
      <c r="I65" s="496">
        <v>234</v>
      </c>
      <c r="J65" s="496">
        <f>I65-(I65*VLOOKUP(G65,'Slevové skupiny'!$B$4:$C$7,2,0))</f>
        <v>234</v>
      </c>
      <c r="K65" s="778"/>
      <c r="L65" s="735"/>
      <c r="M65" s="5"/>
    </row>
    <row r="66" spans="1:13" ht="15" thickBot="1" x14ac:dyDescent="0.35">
      <c r="A66" s="211" t="s">
        <v>1959</v>
      </c>
      <c r="B66" s="250" t="s">
        <v>1909</v>
      </c>
      <c r="C66" s="489" t="s">
        <v>1923</v>
      </c>
      <c r="D66" s="451" t="s">
        <v>2</v>
      </c>
      <c r="E66" s="388">
        <v>10</v>
      </c>
      <c r="F66" s="388">
        <v>0.20200000000000001</v>
      </c>
      <c r="G66" s="390" t="s">
        <v>9</v>
      </c>
      <c r="H66" s="497" t="s">
        <v>1766</v>
      </c>
      <c r="I66" s="498">
        <v>276</v>
      </c>
      <c r="J66" s="498">
        <f>I66-(I66*VLOOKUP(G66,'Slevové skupiny'!$B$4:$C$7,2,0))</f>
        <v>276</v>
      </c>
      <c r="K66" s="778"/>
      <c r="L66" s="735"/>
      <c r="M66" s="5"/>
    </row>
    <row r="67" spans="1:13" x14ac:dyDescent="0.3">
      <c r="A67" s="64" t="s">
        <v>1614</v>
      </c>
      <c r="B67" s="218" t="s">
        <v>1910</v>
      </c>
      <c r="C67" s="506" t="s">
        <v>24</v>
      </c>
      <c r="D67" s="457" t="s">
        <v>2</v>
      </c>
      <c r="E67" s="351">
        <v>10</v>
      </c>
      <c r="F67" s="351">
        <v>5.8200000000000002E-2</v>
      </c>
      <c r="G67" s="353" t="s">
        <v>9</v>
      </c>
      <c r="H67" s="507" t="s">
        <v>1766</v>
      </c>
      <c r="I67" s="509">
        <v>102</v>
      </c>
      <c r="J67" s="509">
        <f>I67-(I67*VLOOKUP(G67,'Slevové skupiny'!$B$4:$C$7,2,0))</f>
        <v>102</v>
      </c>
      <c r="K67" s="778"/>
      <c r="L67" s="735"/>
      <c r="M67" s="5"/>
    </row>
    <row r="68" spans="1:13" x14ac:dyDescent="0.3">
      <c r="A68" s="70" t="s">
        <v>1615</v>
      </c>
      <c r="B68" s="219" t="s">
        <v>1910</v>
      </c>
      <c r="C68" s="431" t="s">
        <v>27</v>
      </c>
      <c r="D68" s="428" t="s">
        <v>2</v>
      </c>
      <c r="E68" s="358">
        <v>10</v>
      </c>
      <c r="F68" s="358">
        <v>8.3599999999999994E-2</v>
      </c>
      <c r="G68" s="360" t="s">
        <v>9</v>
      </c>
      <c r="H68" s="479" t="s">
        <v>1766</v>
      </c>
      <c r="I68" s="511">
        <v>147</v>
      </c>
      <c r="J68" s="511">
        <f>I68-(I68*VLOOKUP(G68,'Slevové skupiny'!$B$4:$C$7,2,0))</f>
        <v>147</v>
      </c>
      <c r="K68" s="778"/>
      <c r="L68" s="735"/>
      <c r="M68" s="5"/>
    </row>
    <row r="69" spans="1:13" x14ac:dyDescent="0.3">
      <c r="A69" s="70" t="s">
        <v>1616</v>
      </c>
      <c r="B69" s="219" t="s">
        <v>1910</v>
      </c>
      <c r="C69" s="431" t="s">
        <v>1596</v>
      </c>
      <c r="D69" s="428" t="s">
        <v>2</v>
      </c>
      <c r="E69" s="358">
        <v>10</v>
      </c>
      <c r="F69" s="358">
        <v>0.12720000000000001</v>
      </c>
      <c r="G69" s="360" t="s">
        <v>9</v>
      </c>
      <c r="H69" s="479" t="s">
        <v>1766</v>
      </c>
      <c r="I69" s="511">
        <v>228</v>
      </c>
      <c r="J69" s="511">
        <f>I69-(I69*VLOOKUP(G69,'Slevové skupiny'!$B$4:$C$7,2,0))</f>
        <v>228</v>
      </c>
      <c r="K69" s="778"/>
      <c r="L69" s="735"/>
      <c r="M69" s="5"/>
    </row>
    <row r="70" spans="1:13" ht="15" thickBot="1" x14ac:dyDescent="0.35">
      <c r="A70" s="212" t="s">
        <v>1617</v>
      </c>
      <c r="B70" s="220" t="s">
        <v>1910</v>
      </c>
      <c r="C70" s="484" t="s">
        <v>1597</v>
      </c>
      <c r="D70" s="462" t="s">
        <v>2</v>
      </c>
      <c r="E70" s="376">
        <v>10</v>
      </c>
      <c r="F70" s="376">
        <v>0.1744</v>
      </c>
      <c r="G70" s="377" t="s">
        <v>9</v>
      </c>
      <c r="H70" s="481" t="s">
        <v>1766</v>
      </c>
      <c r="I70" s="513">
        <v>311</v>
      </c>
      <c r="J70" s="513">
        <f>I70-(I70*VLOOKUP(G70,'Slevové skupiny'!$B$4:$C$7,2,0))</f>
        <v>311</v>
      </c>
      <c r="K70" s="778"/>
      <c r="L70" s="735"/>
      <c r="M70" s="5"/>
    </row>
    <row r="71" spans="1:13" x14ac:dyDescent="0.3">
      <c r="A71" s="164" t="s">
        <v>1618</v>
      </c>
      <c r="B71" s="249" t="s">
        <v>1911</v>
      </c>
      <c r="C71" s="492" t="s">
        <v>1661</v>
      </c>
      <c r="D71" s="380" t="s">
        <v>2</v>
      </c>
      <c r="E71" s="395">
        <v>10</v>
      </c>
      <c r="F71" s="395">
        <v>7.3999999999999996E-2</v>
      </c>
      <c r="G71" s="383" t="s">
        <v>9</v>
      </c>
      <c r="H71" s="493" t="s">
        <v>1766</v>
      </c>
      <c r="I71" s="494">
        <v>130</v>
      </c>
      <c r="J71" s="494">
        <f>I71-(I71*VLOOKUP(G71,'Slevové skupiny'!$B$4:$C$7,2,0))</f>
        <v>130</v>
      </c>
      <c r="K71" s="778"/>
      <c r="L71" s="735"/>
      <c r="M71" s="5"/>
    </row>
    <row r="72" spans="1:13" x14ac:dyDescent="0.3">
      <c r="A72" s="487" t="s">
        <v>1904</v>
      </c>
      <c r="B72" s="222" t="s">
        <v>1911</v>
      </c>
      <c r="C72" s="488" t="s">
        <v>1924</v>
      </c>
      <c r="D72" s="370" t="s">
        <v>2</v>
      </c>
      <c r="E72" s="365">
        <v>10</v>
      </c>
      <c r="F72" s="365">
        <v>8.7999999999999995E-2</v>
      </c>
      <c r="G72" s="367" t="s">
        <v>9</v>
      </c>
      <c r="H72" s="495" t="s">
        <v>1766</v>
      </c>
      <c r="I72" s="496">
        <v>203</v>
      </c>
      <c r="J72" s="496">
        <f>I72-(I72*VLOOKUP(G72,'Slevové skupiny'!$B$4:$C$7,2,0))</f>
        <v>203</v>
      </c>
      <c r="K72" s="778"/>
      <c r="L72" s="735"/>
      <c r="M72" s="5"/>
    </row>
    <row r="73" spans="1:13" x14ac:dyDescent="0.3">
      <c r="A73" s="487" t="s">
        <v>1619</v>
      </c>
      <c r="B73" s="222" t="s">
        <v>1911</v>
      </c>
      <c r="C73" s="488" t="s">
        <v>1662</v>
      </c>
      <c r="D73" s="370" t="s">
        <v>2</v>
      </c>
      <c r="E73" s="365">
        <v>10</v>
      </c>
      <c r="F73" s="365">
        <v>0.113</v>
      </c>
      <c r="G73" s="367" t="s">
        <v>9</v>
      </c>
      <c r="H73" s="495" t="s">
        <v>1766</v>
      </c>
      <c r="I73" s="496">
        <v>203</v>
      </c>
      <c r="J73" s="496">
        <f>I73-(I73*VLOOKUP(G73,'Slevové skupiny'!$B$4:$C$7,2,0))</f>
        <v>203</v>
      </c>
      <c r="K73" s="778"/>
      <c r="L73" s="735"/>
      <c r="M73" s="5"/>
    </row>
    <row r="74" spans="1:13" x14ac:dyDescent="0.3">
      <c r="A74" s="487" t="s">
        <v>1620</v>
      </c>
      <c r="B74" s="222" t="s">
        <v>1911</v>
      </c>
      <c r="C74" s="488" t="s">
        <v>1663</v>
      </c>
      <c r="D74" s="370" t="s">
        <v>2</v>
      </c>
      <c r="E74" s="365">
        <v>10</v>
      </c>
      <c r="F74" s="365">
        <v>0.189</v>
      </c>
      <c r="G74" s="367" t="s">
        <v>9</v>
      </c>
      <c r="H74" s="495" t="s">
        <v>1766</v>
      </c>
      <c r="I74" s="496">
        <v>342</v>
      </c>
      <c r="J74" s="496">
        <f>I74-(I74*VLOOKUP(G74,'Slevové skupiny'!$B$4:$C$7,2,0))</f>
        <v>342</v>
      </c>
      <c r="K74" s="778"/>
      <c r="L74" s="735"/>
      <c r="M74" s="5"/>
    </row>
    <row r="75" spans="1:13" ht="15" thickBot="1" x14ac:dyDescent="0.35">
      <c r="A75" s="211" t="s">
        <v>1621</v>
      </c>
      <c r="B75" s="250" t="s">
        <v>1911</v>
      </c>
      <c r="C75" s="489" t="s">
        <v>1664</v>
      </c>
      <c r="D75" s="451" t="s">
        <v>2</v>
      </c>
      <c r="E75" s="388">
        <v>10</v>
      </c>
      <c r="F75" s="388">
        <v>0.214</v>
      </c>
      <c r="G75" s="390" t="s">
        <v>9</v>
      </c>
      <c r="H75" s="497" t="s">
        <v>1766</v>
      </c>
      <c r="I75" s="498">
        <v>355.05</v>
      </c>
      <c r="J75" s="498">
        <f>I75-(I75*VLOOKUP(G75,'Slevové skupiny'!$B$4:$C$7,2,0))</f>
        <v>355.05</v>
      </c>
      <c r="K75" s="778"/>
      <c r="L75" s="735"/>
      <c r="M75" s="5"/>
    </row>
    <row r="76" spans="1:13" x14ac:dyDescent="0.3">
      <c r="A76" s="64" t="s">
        <v>1622</v>
      </c>
      <c r="B76" s="218" t="s">
        <v>1912</v>
      </c>
      <c r="C76" s="506" t="s">
        <v>24</v>
      </c>
      <c r="D76" s="457" t="s">
        <v>2</v>
      </c>
      <c r="E76" s="351">
        <v>10</v>
      </c>
      <c r="F76" s="351">
        <v>9.64E-2</v>
      </c>
      <c r="G76" s="353" t="s">
        <v>9</v>
      </c>
      <c r="H76" s="507" t="s">
        <v>1766</v>
      </c>
      <c r="I76" s="509">
        <v>127</v>
      </c>
      <c r="J76" s="509">
        <f>I76-(I76*VLOOKUP(G76,'Slevové skupiny'!$B$4:$C$7,2,0))</f>
        <v>127</v>
      </c>
      <c r="K76" s="778"/>
      <c r="L76" s="735"/>
      <c r="M76" s="5"/>
    </row>
    <row r="77" spans="1:13" x14ac:dyDescent="0.3">
      <c r="A77" s="70" t="s">
        <v>1623</v>
      </c>
      <c r="B77" s="219" t="s">
        <v>1912</v>
      </c>
      <c r="C77" s="431" t="s">
        <v>27</v>
      </c>
      <c r="D77" s="428" t="s">
        <v>2</v>
      </c>
      <c r="E77" s="358">
        <v>10</v>
      </c>
      <c r="F77" s="358">
        <v>0.12479999999999999</v>
      </c>
      <c r="G77" s="360" t="s">
        <v>9</v>
      </c>
      <c r="H77" s="479" t="s">
        <v>1766</v>
      </c>
      <c r="I77" s="511">
        <v>155</v>
      </c>
      <c r="J77" s="511">
        <f>I77-(I77*VLOOKUP(G77,'Slevové skupiny'!$B$4:$C$7,2,0))</f>
        <v>155</v>
      </c>
      <c r="K77" s="778"/>
      <c r="L77" s="735"/>
      <c r="M77" s="5"/>
    </row>
    <row r="78" spans="1:13" x14ac:dyDescent="0.3">
      <c r="A78" s="70" t="s">
        <v>1624</v>
      </c>
      <c r="B78" s="219" t="s">
        <v>1912</v>
      </c>
      <c r="C78" s="431" t="s">
        <v>1596</v>
      </c>
      <c r="D78" s="428" t="s">
        <v>2</v>
      </c>
      <c r="E78" s="358">
        <v>10</v>
      </c>
      <c r="F78" s="358">
        <v>0.192</v>
      </c>
      <c r="G78" s="360" t="s">
        <v>9</v>
      </c>
      <c r="H78" s="479" t="s">
        <v>1766</v>
      </c>
      <c r="I78" s="511">
        <v>250</v>
      </c>
      <c r="J78" s="511">
        <f>I78-(I78*VLOOKUP(G78,'Slevové skupiny'!$B$4:$C$7,2,0))</f>
        <v>250</v>
      </c>
      <c r="K78" s="778"/>
      <c r="L78" s="735"/>
      <c r="M78" s="5"/>
    </row>
    <row r="79" spans="1:13" ht="15" thickBot="1" x14ac:dyDescent="0.35">
      <c r="A79" s="212" t="s">
        <v>1625</v>
      </c>
      <c r="B79" s="220" t="s">
        <v>1912</v>
      </c>
      <c r="C79" s="484" t="s">
        <v>1597</v>
      </c>
      <c r="D79" s="462" t="s">
        <v>2</v>
      </c>
      <c r="E79" s="376">
        <v>10</v>
      </c>
      <c r="F79" s="376">
        <v>0.26040000000000002</v>
      </c>
      <c r="G79" s="377" t="s">
        <v>9</v>
      </c>
      <c r="H79" s="481" t="s">
        <v>1766</v>
      </c>
      <c r="I79" s="513">
        <v>358</v>
      </c>
      <c r="J79" s="513">
        <f>I79-(I79*VLOOKUP(G79,'Slevové skupiny'!$B$4:$C$7,2,0))</f>
        <v>358</v>
      </c>
      <c r="K79" s="778"/>
      <c r="L79" s="735"/>
      <c r="M79" s="5"/>
    </row>
    <row r="80" spans="1:13" x14ac:dyDescent="0.3">
      <c r="A80" s="164" t="s">
        <v>1626</v>
      </c>
      <c r="B80" s="249" t="s">
        <v>1913</v>
      </c>
      <c r="C80" s="492" t="s">
        <v>1918</v>
      </c>
      <c r="D80" s="380" t="s">
        <v>2</v>
      </c>
      <c r="E80" s="395">
        <v>10</v>
      </c>
      <c r="F80" s="395">
        <v>0.13500000000000001</v>
      </c>
      <c r="G80" s="383" t="s">
        <v>9</v>
      </c>
      <c r="H80" s="395" t="s">
        <v>1766</v>
      </c>
      <c r="I80" s="494">
        <v>172</v>
      </c>
      <c r="J80" s="494">
        <f>I80-(I80*VLOOKUP(G80,'Slevové skupiny'!$B$4:$C$7,2,0))</f>
        <v>172</v>
      </c>
      <c r="K80" s="778"/>
      <c r="L80" s="735"/>
      <c r="M80" s="5"/>
    </row>
    <row r="81" spans="1:13" x14ac:dyDescent="0.3">
      <c r="A81" s="487" t="s">
        <v>1927</v>
      </c>
      <c r="B81" s="222" t="s">
        <v>1913</v>
      </c>
      <c r="C81" s="488" t="s">
        <v>1921</v>
      </c>
      <c r="D81" s="370" t="s">
        <v>2</v>
      </c>
      <c r="E81" s="365">
        <v>10</v>
      </c>
      <c r="F81" s="358">
        <v>0.16600000000000001</v>
      </c>
      <c r="G81" s="367" t="s">
        <v>9</v>
      </c>
      <c r="H81" s="365" t="s">
        <v>1766</v>
      </c>
      <c r="I81" s="496">
        <v>191</v>
      </c>
      <c r="J81" s="496">
        <f>I81-(I81*VLOOKUP(G81,'Slevové skupiny'!$B$4:$C$7,2,0))</f>
        <v>191</v>
      </c>
      <c r="K81" s="778"/>
      <c r="L81" s="735"/>
      <c r="M81" s="5"/>
    </row>
    <row r="82" spans="1:13" x14ac:dyDescent="0.3">
      <c r="A82" s="487" t="s">
        <v>1928</v>
      </c>
      <c r="B82" s="222" t="s">
        <v>1913</v>
      </c>
      <c r="C82" s="488" t="s">
        <v>1919</v>
      </c>
      <c r="D82" s="370" t="s">
        <v>2</v>
      </c>
      <c r="E82" s="365">
        <v>10</v>
      </c>
      <c r="F82" s="358">
        <v>0.17399999999999999</v>
      </c>
      <c r="G82" s="367" t="s">
        <v>9</v>
      </c>
      <c r="H82" s="365" t="s">
        <v>1766</v>
      </c>
      <c r="I82" s="496">
        <v>334</v>
      </c>
      <c r="J82" s="496">
        <f>I82-(I82*VLOOKUP(G82,'Slevové skupiny'!$B$4:$C$7,2,0))</f>
        <v>334</v>
      </c>
      <c r="K82" s="778"/>
      <c r="L82" s="735"/>
      <c r="M82" s="5"/>
    </row>
    <row r="83" spans="1:13" ht="15" thickBot="1" x14ac:dyDescent="0.35">
      <c r="A83" s="211" t="s">
        <v>1929</v>
      </c>
      <c r="B83" s="250" t="s">
        <v>1913</v>
      </c>
      <c r="C83" s="489" t="s">
        <v>1920</v>
      </c>
      <c r="D83" s="451" t="s">
        <v>2</v>
      </c>
      <c r="E83" s="388">
        <v>5</v>
      </c>
      <c r="F83" s="376">
        <v>0.23400000000000001</v>
      </c>
      <c r="G83" s="390" t="s">
        <v>9</v>
      </c>
      <c r="H83" s="388" t="s">
        <v>1766</v>
      </c>
      <c r="I83" s="498">
        <v>355</v>
      </c>
      <c r="J83" s="498">
        <f>I83-(I83*VLOOKUP(G83,'Slevové skupiny'!$B$4:$C$7,2,0))</f>
        <v>355</v>
      </c>
      <c r="K83" s="778"/>
      <c r="L83" s="735"/>
      <c r="M83" s="5"/>
    </row>
    <row r="84" spans="1:13" x14ac:dyDescent="0.3">
      <c r="A84" s="64" t="s">
        <v>1627</v>
      </c>
      <c r="B84" s="218" t="s">
        <v>1962</v>
      </c>
      <c r="C84" s="506" t="s">
        <v>1918</v>
      </c>
      <c r="D84" s="457" t="s">
        <v>2</v>
      </c>
      <c r="E84" s="351">
        <v>10</v>
      </c>
      <c r="F84" s="351">
        <v>0.111</v>
      </c>
      <c r="G84" s="353" t="s">
        <v>9</v>
      </c>
      <c r="H84" s="507" t="s">
        <v>1766</v>
      </c>
      <c r="I84" s="509">
        <v>120</v>
      </c>
      <c r="J84" s="509">
        <f>I84-(I84*VLOOKUP(G84,'Slevové skupiny'!$B$4:$C$7,2,0))</f>
        <v>120</v>
      </c>
      <c r="K84" s="778"/>
      <c r="L84" s="735"/>
      <c r="M84" s="5"/>
    </row>
    <row r="85" spans="1:13" x14ac:dyDescent="0.3">
      <c r="A85" s="70" t="s">
        <v>1628</v>
      </c>
      <c r="B85" s="219" t="s">
        <v>1962</v>
      </c>
      <c r="C85" s="431" t="s">
        <v>1921</v>
      </c>
      <c r="D85" s="428" t="s">
        <v>2</v>
      </c>
      <c r="E85" s="358">
        <v>10</v>
      </c>
      <c r="F85" s="358">
        <v>0.121</v>
      </c>
      <c r="G85" s="360" t="s">
        <v>9</v>
      </c>
      <c r="H85" s="479" t="s">
        <v>1766</v>
      </c>
      <c r="I85" s="511">
        <v>140</v>
      </c>
      <c r="J85" s="511">
        <f>I85-(I85*VLOOKUP(G85,'Slevové skupiny'!$B$4:$C$7,2,0))</f>
        <v>140</v>
      </c>
      <c r="K85" s="778"/>
      <c r="L85" s="735"/>
      <c r="M85" s="5"/>
    </row>
    <row r="86" spans="1:13" x14ac:dyDescent="0.3">
      <c r="A86" s="70" t="s">
        <v>1629</v>
      </c>
      <c r="B86" s="219" t="s">
        <v>1962</v>
      </c>
      <c r="C86" s="431" t="s">
        <v>1919</v>
      </c>
      <c r="D86" s="428" t="s">
        <v>2</v>
      </c>
      <c r="E86" s="358">
        <v>10</v>
      </c>
      <c r="F86" s="358">
        <v>0.14399999999999999</v>
      </c>
      <c r="G86" s="360" t="s">
        <v>9</v>
      </c>
      <c r="H86" s="479" t="s">
        <v>1766</v>
      </c>
      <c r="I86" s="511">
        <v>213</v>
      </c>
      <c r="J86" s="511">
        <f>I86-(I86*VLOOKUP(G86,'Slevové skupiny'!$B$4:$C$7,2,0))</f>
        <v>213</v>
      </c>
      <c r="K86" s="778"/>
      <c r="L86" s="735"/>
      <c r="M86" s="5"/>
    </row>
    <row r="87" spans="1:13" ht="15" thickBot="1" x14ac:dyDescent="0.35">
      <c r="A87" s="70" t="s">
        <v>1630</v>
      </c>
      <c r="B87" s="219" t="s">
        <v>1962</v>
      </c>
      <c r="C87" s="431" t="s">
        <v>1920</v>
      </c>
      <c r="D87" s="428" t="s">
        <v>2</v>
      </c>
      <c r="E87" s="358">
        <v>10</v>
      </c>
      <c r="F87" s="358">
        <v>0.19500000000000001</v>
      </c>
      <c r="G87" s="360" t="s">
        <v>9</v>
      </c>
      <c r="H87" s="479" t="s">
        <v>1766</v>
      </c>
      <c r="I87" s="511">
        <v>229</v>
      </c>
      <c r="J87" s="511">
        <f>I87-(I87*VLOOKUP(G87,'Slevové skupiny'!$B$4:$C$7,2,0))</f>
        <v>229</v>
      </c>
      <c r="K87" s="778"/>
      <c r="L87" s="735"/>
      <c r="M87" s="5"/>
    </row>
    <row r="88" spans="1:13" x14ac:dyDescent="0.3">
      <c r="A88" s="164" t="s">
        <v>1631</v>
      </c>
      <c r="B88" s="249" t="s">
        <v>1963</v>
      </c>
      <c r="C88" s="492" t="s">
        <v>1918</v>
      </c>
      <c r="D88" s="380" t="s">
        <v>2</v>
      </c>
      <c r="E88" s="395">
        <v>10</v>
      </c>
      <c r="F88" s="395">
        <v>9.2799999999999994E-2</v>
      </c>
      <c r="G88" s="383" t="s">
        <v>9</v>
      </c>
      <c r="H88" s="493" t="s">
        <v>1766</v>
      </c>
      <c r="I88" s="494">
        <v>120</v>
      </c>
      <c r="J88" s="494">
        <f>I88-(I88*VLOOKUP(G88,'Slevové skupiny'!$B$4:$C$7,2,0))</f>
        <v>120</v>
      </c>
      <c r="K88" s="778"/>
      <c r="L88" s="735"/>
      <c r="M88" s="5"/>
    </row>
    <row r="89" spans="1:13" x14ac:dyDescent="0.3">
      <c r="A89" s="487" t="s">
        <v>1632</v>
      </c>
      <c r="B89" s="222" t="s">
        <v>1963</v>
      </c>
      <c r="C89" s="488" t="s">
        <v>1921</v>
      </c>
      <c r="D89" s="370" t="s">
        <v>2</v>
      </c>
      <c r="E89" s="365">
        <v>10</v>
      </c>
      <c r="F89" s="365">
        <v>0.1086</v>
      </c>
      <c r="G89" s="367" t="s">
        <v>9</v>
      </c>
      <c r="H89" s="495" t="s">
        <v>1766</v>
      </c>
      <c r="I89" s="496">
        <v>140</v>
      </c>
      <c r="J89" s="496">
        <f>I89-(I89*VLOOKUP(G89,'Slevové skupiny'!$B$4:$C$7,2,0))</f>
        <v>140</v>
      </c>
      <c r="K89" s="778"/>
      <c r="L89" s="735"/>
      <c r="M89" s="5"/>
    </row>
    <row r="90" spans="1:13" x14ac:dyDescent="0.3">
      <c r="A90" s="487" t="s">
        <v>1633</v>
      </c>
      <c r="B90" s="222" t="s">
        <v>1963</v>
      </c>
      <c r="C90" s="488" t="s">
        <v>1919</v>
      </c>
      <c r="D90" s="370" t="s">
        <v>2</v>
      </c>
      <c r="E90" s="365">
        <v>10</v>
      </c>
      <c r="F90" s="365">
        <v>0.1178</v>
      </c>
      <c r="G90" s="367" t="s">
        <v>9</v>
      </c>
      <c r="H90" s="495" t="s">
        <v>1766</v>
      </c>
      <c r="I90" s="496">
        <v>213</v>
      </c>
      <c r="J90" s="496">
        <f>I90-(I90*VLOOKUP(G90,'Slevové skupiny'!$B$4:$C$7,2,0))</f>
        <v>213</v>
      </c>
      <c r="K90" s="778"/>
      <c r="L90" s="735"/>
      <c r="M90" s="5"/>
    </row>
    <row r="91" spans="1:13" ht="15" thickBot="1" x14ac:dyDescent="0.35">
      <c r="A91" s="487" t="s">
        <v>1634</v>
      </c>
      <c r="B91" s="222" t="s">
        <v>1963</v>
      </c>
      <c r="C91" s="488" t="s">
        <v>1920</v>
      </c>
      <c r="D91" s="370" t="s">
        <v>2</v>
      </c>
      <c r="E91" s="365">
        <v>10</v>
      </c>
      <c r="F91" s="365">
        <v>0.17319999999999999</v>
      </c>
      <c r="G91" s="367" t="s">
        <v>9</v>
      </c>
      <c r="H91" s="365" t="s">
        <v>1766</v>
      </c>
      <c r="I91" s="496">
        <v>229</v>
      </c>
      <c r="J91" s="496">
        <f>I91-(I91*VLOOKUP(G91,'Slevové skupiny'!$B$4:$C$7,2,0))</f>
        <v>229</v>
      </c>
      <c r="K91" s="778"/>
      <c r="L91" s="735"/>
      <c r="M91" s="5"/>
    </row>
    <row r="92" spans="1:13" x14ac:dyDescent="0.3">
      <c r="A92" s="64" t="s">
        <v>1635</v>
      </c>
      <c r="B92" s="218" t="s">
        <v>1930</v>
      </c>
      <c r="C92" s="506" t="s">
        <v>1918</v>
      </c>
      <c r="D92" s="457" t="s">
        <v>2</v>
      </c>
      <c r="E92" s="351">
        <v>1</v>
      </c>
      <c r="F92" s="351">
        <v>0.48799999999999999</v>
      </c>
      <c r="G92" s="353" t="s">
        <v>9</v>
      </c>
      <c r="H92" s="351" t="s">
        <v>1766</v>
      </c>
      <c r="I92" s="509">
        <v>599</v>
      </c>
      <c r="J92" s="509">
        <f>I92-(I92*VLOOKUP(G92,'Slevové skupiny'!$B$4:$C$7,2,0))</f>
        <v>599</v>
      </c>
      <c r="K92" s="778"/>
      <c r="L92" s="735"/>
      <c r="M92" s="5"/>
    </row>
    <row r="93" spans="1:13" ht="15" thickBot="1" x14ac:dyDescent="0.35">
      <c r="A93" s="212"/>
      <c r="B93" s="220" t="s">
        <v>1930</v>
      </c>
      <c r="C93" s="484" t="s">
        <v>1921</v>
      </c>
      <c r="D93" s="462" t="s">
        <v>2</v>
      </c>
      <c r="E93" s="376">
        <v>1</v>
      </c>
      <c r="F93" s="376">
        <v>0.51200000000000001</v>
      </c>
      <c r="G93" s="377" t="s">
        <v>9</v>
      </c>
      <c r="H93" s="376" t="s">
        <v>1765</v>
      </c>
      <c r="I93" s="513">
        <v>599</v>
      </c>
      <c r="J93" s="513">
        <f>I93-(I93*VLOOKUP(G93,'Slevové skupiny'!$B$4:$C$7,2,0))</f>
        <v>599</v>
      </c>
      <c r="K93" s="778"/>
      <c r="L93" s="735"/>
      <c r="M93" s="5"/>
    </row>
    <row r="94" spans="1:13" x14ac:dyDescent="0.3">
      <c r="A94" s="164" t="s">
        <v>1636</v>
      </c>
      <c r="B94" s="249" t="s">
        <v>1914</v>
      </c>
      <c r="C94" s="492" t="s">
        <v>24</v>
      </c>
      <c r="D94" s="380" t="s">
        <v>2</v>
      </c>
      <c r="E94" s="395">
        <v>10</v>
      </c>
      <c r="F94" s="395">
        <v>0.13639999999999999</v>
      </c>
      <c r="G94" s="383" t="s">
        <v>9</v>
      </c>
      <c r="H94" s="493" t="s">
        <v>1766</v>
      </c>
      <c r="I94" s="494">
        <v>177</v>
      </c>
      <c r="J94" s="494">
        <f>I94-(I94*VLOOKUP(G94,'Slevové skupiny'!$B$4:$C$7,2,0))</f>
        <v>177</v>
      </c>
      <c r="K94" s="778"/>
      <c r="L94" s="735"/>
      <c r="M94" s="5"/>
    </row>
    <row r="95" spans="1:13" x14ac:dyDescent="0.3">
      <c r="A95" s="487" t="s">
        <v>1637</v>
      </c>
      <c r="B95" s="222" t="s">
        <v>1914</v>
      </c>
      <c r="C95" s="488" t="s">
        <v>27</v>
      </c>
      <c r="D95" s="370" t="s">
        <v>2</v>
      </c>
      <c r="E95" s="365">
        <v>10</v>
      </c>
      <c r="F95" s="365">
        <v>0.17680000000000001</v>
      </c>
      <c r="G95" s="367" t="s">
        <v>9</v>
      </c>
      <c r="H95" s="495" t="s">
        <v>1766</v>
      </c>
      <c r="I95" s="496">
        <v>217</v>
      </c>
      <c r="J95" s="496">
        <f>I95-(I95*VLOOKUP(G95,'Slevové skupiny'!$B$4:$C$7,2,0))</f>
        <v>217</v>
      </c>
      <c r="K95" s="778"/>
      <c r="L95" s="735"/>
      <c r="M95" s="5"/>
    </row>
    <row r="96" spans="1:13" x14ac:dyDescent="0.3">
      <c r="A96" s="487" t="s">
        <v>1638</v>
      </c>
      <c r="B96" s="222" t="s">
        <v>1914</v>
      </c>
      <c r="C96" s="488" t="s">
        <v>1596</v>
      </c>
      <c r="D96" s="370" t="s">
        <v>2</v>
      </c>
      <c r="E96" s="365">
        <v>5</v>
      </c>
      <c r="F96" s="365">
        <v>0.26519999999999999</v>
      </c>
      <c r="G96" s="367" t="s">
        <v>9</v>
      </c>
      <c r="H96" s="495" t="s">
        <v>1766</v>
      </c>
      <c r="I96" s="496">
        <v>346</v>
      </c>
      <c r="J96" s="496">
        <f>I96-(I96*VLOOKUP(G96,'Slevové skupiny'!$B$4:$C$7,2,0))</f>
        <v>346</v>
      </c>
      <c r="K96" s="778"/>
      <c r="L96" s="735"/>
      <c r="M96" s="5"/>
    </row>
    <row r="97" spans="1:13" ht="15" thickBot="1" x14ac:dyDescent="0.35">
      <c r="A97" s="211" t="s">
        <v>1639</v>
      </c>
      <c r="B97" s="250" t="s">
        <v>1914</v>
      </c>
      <c r="C97" s="489" t="s">
        <v>1597</v>
      </c>
      <c r="D97" s="451" t="s">
        <v>2</v>
      </c>
      <c r="E97" s="388">
        <v>5</v>
      </c>
      <c r="F97" s="388">
        <v>0.36799999999999999</v>
      </c>
      <c r="G97" s="390" t="s">
        <v>9</v>
      </c>
      <c r="H97" s="497" t="s">
        <v>1766</v>
      </c>
      <c r="I97" s="498">
        <v>597</v>
      </c>
      <c r="J97" s="498">
        <f>I97-(I97*VLOOKUP(G97,'Slevové skupiny'!$B$4:$C$7,2,0))</f>
        <v>597</v>
      </c>
      <c r="K97" s="778"/>
      <c r="L97" s="735"/>
      <c r="M97" s="5"/>
    </row>
    <row r="98" spans="1:13" x14ac:dyDescent="0.3">
      <c r="A98" s="64" t="s">
        <v>1640</v>
      </c>
      <c r="B98" s="218" t="s">
        <v>1915</v>
      </c>
      <c r="C98" s="506" t="s">
        <v>1665</v>
      </c>
      <c r="D98" s="457" t="s">
        <v>2</v>
      </c>
      <c r="E98" s="351">
        <v>10</v>
      </c>
      <c r="F98" s="351">
        <v>0.1636</v>
      </c>
      <c r="G98" s="353" t="s">
        <v>9</v>
      </c>
      <c r="H98" s="507" t="s">
        <v>1766</v>
      </c>
      <c r="I98" s="508">
        <v>214</v>
      </c>
      <c r="J98" s="515">
        <f>I98-(I98*VLOOKUP(G98,'Slevové skupiny'!$B$4:$C$7,2,0))</f>
        <v>214</v>
      </c>
      <c r="K98" s="778"/>
      <c r="L98" s="735"/>
      <c r="M98" s="5"/>
    </row>
    <row r="99" spans="1:13" x14ac:dyDescent="0.3">
      <c r="A99" s="70" t="s">
        <v>1641</v>
      </c>
      <c r="B99" s="219" t="s">
        <v>1915</v>
      </c>
      <c r="C99" s="431" t="s">
        <v>1666</v>
      </c>
      <c r="D99" s="428" t="s">
        <v>2</v>
      </c>
      <c r="E99" s="358">
        <v>10</v>
      </c>
      <c r="F99" s="358">
        <v>0.1636</v>
      </c>
      <c r="G99" s="360" t="s">
        <v>9</v>
      </c>
      <c r="H99" s="479" t="s">
        <v>1766</v>
      </c>
      <c r="I99" s="510">
        <v>214</v>
      </c>
      <c r="J99" s="516">
        <f>I99-(I99*VLOOKUP(G99,'Slevové skupiny'!$B$4:$C$7,2,0))</f>
        <v>214</v>
      </c>
      <c r="K99" s="778"/>
      <c r="L99" s="735"/>
      <c r="M99" s="5"/>
    </row>
    <row r="100" spans="1:13" x14ac:dyDescent="0.3">
      <c r="A100" s="70" t="s">
        <v>1642</v>
      </c>
      <c r="B100" s="219" t="s">
        <v>1915</v>
      </c>
      <c r="C100" s="431" t="s">
        <v>1667</v>
      </c>
      <c r="D100" s="428" t="s">
        <v>2</v>
      </c>
      <c r="E100" s="358">
        <v>10</v>
      </c>
      <c r="F100" s="358">
        <v>0.1696</v>
      </c>
      <c r="G100" s="360" t="s">
        <v>9</v>
      </c>
      <c r="H100" s="479" t="s">
        <v>1766</v>
      </c>
      <c r="I100" s="510">
        <v>214</v>
      </c>
      <c r="J100" s="516">
        <f>I100-(I100*VLOOKUP(G100,'Slevové skupiny'!$B$4:$C$7,2,0))</f>
        <v>214</v>
      </c>
      <c r="K100" s="778"/>
      <c r="L100" s="735"/>
      <c r="M100" s="5"/>
    </row>
    <row r="101" spans="1:13" x14ac:dyDescent="0.3">
      <c r="A101" s="70" t="s">
        <v>1643</v>
      </c>
      <c r="B101" s="219" t="s">
        <v>1915</v>
      </c>
      <c r="C101" s="431" t="s">
        <v>1668</v>
      </c>
      <c r="D101" s="428" t="s">
        <v>2</v>
      </c>
      <c r="E101" s="358">
        <v>10</v>
      </c>
      <c r="F101" s="358">
        <v>0.16600000000000001</v>
      </c>
      <c r="G101" s="360" t="s">
        <v>9</v>
      </c>
      <c r="H101" s="479" t="s">
        <v>1766</v>
      </c>
      <c r="I101" s="510">
        <v>214</v>
      </c>
      <c r="J101" s="516">
        <f>I101-(I101*VLOOKUP(G101,'Slevové skupiny'!$B$4:$C$7,2,0))</f>
        <v>214</v>
      </c>
      <c r="K101" s="778"/>
      <c r="L101" s="735"/>
      <c r="M101" s="5"/>
    </row>
    <row r="102" spans="1:13" x14ac:dyDescent="0.3">
      <c r="A102" s="70" t="s">
        <v>1644</v>
      </c>
      <c r="B102" s="219" t="s">
        <v>1915</v>
      </c>
      <c r="C102" s="431" t="s">
        <v>1669</v>
      </c>
      <c r="D102" s="428" t="s">
        <v>2</v>
      </c>
      <c r="E102" s="358">
        <v>5</v>
      </c>
      <c r="F102" s="358">
        <v>0.214</v>
      </c>
      <c r="G102" s="360" t="s">
        <v>9</v>
      </c>
      <c r="H102" s="479" t="s">
        <v>1766</v>
      </c>
      <c r="I102" s="510">
        <v>332</v>
      </c>
      <c r="J102" s="516">
        <f>I102-(I102*VLOOKUP(G102,'Slevové skupiny'!$B$4:$C$7,2,0))</f>
        <v>332</v>
      </c>
      <c r="K102" s="778"/>
      <c r="L102" s="735"/>
      <c r="M102" s="5"/>
    </row>
    <row r="103" spans="1:13" x14ac:dyDescent="0.3">
      <c r="A103" s="70" t="s">
        <v>1895</v>
      </c>
      <c r="B103" s="219" t="s">
        <v>1915</v>
      </c>
      <c r="C103" s="431" t="s">
        <v>1896</v>
      </c>
      <c r="D103" s="428" t="s">
        <v>2</v>
      </c>
      <c r="E103" s="358">
        <v>5</v>
      </c>
      <c r="F103" s="358">
        <v>0.248</v>
      </c>
      <c r="G103" s="360" t="s">
        <v>9</v>
      </c>
      <c r="H103" s="479" t="s">
        <v>1766</v>
      </c>
      <c r="I103" s="510">
        <v>332</v>
      </c>
      <c r="J103" s="516">
        <f>I103-(I103*VLOOKUP(G103,'Slevové skupiny'!$B$4:$C$7,2,0))</f>
        <v>332</v>
      </c>
      <c r="K103" s="778"/>
      <c r="L103" s="735"/>
      <c r="M103" s="5"/>
    </row>
    <row r="104" spans="1:13" x14ac:dyDescent="0.3">
      <c r="A104" s="70" t="s">
        <v>1645</v>
      </c>
      <c r="B104" s="219" t="s">
        <v>1915</v>
      </c>
      <c r="C104" s="431" t="s">
        <v>1897</v>
      </c>
      <c r="D104" s="428" t="s">
        <v>2</v>
      </c>
      <c r="E104" s="358">
        <v>5</v>
      </c>
      <c r="F104" s="358">
        <v>0.22320000000000001</v>
      </c>
      <c r="G104" s="360" t="s">
        <v>9</v>
      </c>
      <c r="H104" s="479" t="s">
        <v>1766</v>
      </c>
      <c r="I104" s="510">
        <v>332</v>
      </c>
      <c r="J104" s="516">
        <f>I104-(I104*VLOOKUP(G104,'Slevové skupiny'!$B$4:$C$7,2,0))</f>
        <v>332</v>
      </c>
      <c r="K104" s="778"/>
      <c r="L104" s="735"/>
      <c r="M104" s="5"/>
    </row>
    <row r="105" spans="1:13" x14ac:dyDescent="0.3">
      <c r="A105" s="70" t="s">
        <v>1646</v>
      </c>
      <c r="B105" s="219" t="s">
        <v>1915</v>
      </c>
      <c r="C105" s="431" t="s">
        <v>1670</v>
      </c>
      <c r="D105" s="428" t="s">
        <v>2</v>
      </c>
      <c r="E105" s="358">
        <v>5</v>
      </c>
      <c r="F105" s="358">
        <v>0.24479999999999999</v>
      </c>
      <c r="G105" s="360" t="s">
        <v>9</v>
      </c>
      <c r="H105" s="479" t="s">
        <v>1766</v>
      </c>
      <c r="I105" s="510">
        <v>332</v>
      </c>
      <c r="J105" s="516">
        <f>I105-(I105*VLOOKUP(G105,'Slevové skupiny'!$B$4:$C$7,2,0))</f>
        <v>332</v>
      </c>
      <c r="K105" s="778"/>
      <c r="L105" s="735"/>
      <c r="M105" s="5"/>
    </row>
    <row r="106" spans="1:13" x14ac:dyDescent="0.3">
      <c r="A106" s="70" t="s">
        <v>1647</v>
      </c>
      <c r="B106" s="219" t="s">
        <v>1915</v>
      </c>
      <c r="C106" s="431" t="s">
        <v>1671</v>
      </c>
      <c r="D106" s="428" t="s">
        <v>2</v>
      </c>
      <c r="E106" s="358">
        <v>5</v>
      </c>
      <c r="F106" s="358">
        <v>0.25359999999999999</v>
      </c>
      <c r="G106" s="360" t="s">
        <v>9</v>
      </c>
      <c r="H106" s="479" t="s">
        <v>1766</v>
      </c>
      <c r="I106" s="510">
        <v>332</v>
      </c>
      <c r="J106" s="516">
        <f>I106-(I106*VLOOKUP(G106,'Slevové skupiny'!$B$4:$C$7,2,0))</f>
        <v>332</v>
      </c>
      <c r="K106" s="778"/>
      <c r="L106" s="735"/>
      <c r="M106" s="5"/>
    </row>
    <row r="107" spans="1:13" x14ac:dyDescent="0.3">
      <c r="A107" s="70" t="s">
        <v>1648</v>
      </c>
      <c r="B107" s="219" t="s">
        <v>1915</v>
      </c>
      <c r="C107" s="431" t="s">
        <v>1672</v>
      </c>
      <c r="D107" s="428" t="s">
        <v>2</v>
      </c>
      <c r="E107" s="358">
        <v>5</v>
      </c>
      <c r="F107" s="358">
        <v>0.38100000000000001</v>
      </c>
      <c r="G107" s="360" t="s">
        <v>9</v>
      </c>
      <c r="H107" s="479" t="s">
        <v>1766</v>
      </c>
      <c r="I107" s="510">
        <v>575</v>
      </c>
      <c r="J107" s="516">
        <f>I107-(I107*VLOOKUP(G107,'Slevové skupiny'!$B$4:$C$7,2,0))</f>
        <v>575</v>
      </c>
      <c r="K107" s="778"/>
      <c r="L107" s="735"/>
      <c r="M107" s="5"/>
    </row>
    <row r="108" spans="1:13" x14ac:dyDescent="0.3">
      <c r="A108" s="70" t="s">
        <v>1649</v>
      </c>
      <c r="B108" s="219" t="s">
        <v>1915</v>
      </c>
      <c r="C108" s="431" t="s">
        <v>1673</v>
      </c>
      <c r="D108" s="428" t="s">
        <v>2</v>
      </c>
      <c r="E108" s="358">
        <v>5</v>
      </c>
      <c r="F108" s="358">
        <v>0.38100000000000001</v>
      </c>
      <c r="G108" s="360" t="s">
        <v>9</v>
      </c>
      <c r="H108" s="479" t="s">
        <v>1766</v>
      </c>
      <c r="I108" s="510">
        <v>575</v>
      </c>
      <c r="J108" s="516">
        <f>I108-(I108*VLOOKUP(G108,'Slevové skupiny'!$B$4:$C$7,2,0))</f>
        <v>575</v>
      </c>
      <c r="K108" s="778"/>
      <c r="L108" s="735"/>
      <c r="M108" s="5"/>
    </row>
    <row r="109" spans="1:13" x14ac:dyDescent="0.3">
      <c r="A109" s="70" t="s">
        <v>1650</v>
      </c>
      <c r="B109" s="219" t="s">
        <v>1915</v>
      </c>
      <c r="C109" s="431" t="s">
        <v>1674</v>
      </c>
      <c r="D109" s="428" t="s">
        <v>2</v>
      </c>
      <c r="E109" s="358">
        <v>5</v>
      </c>
      <c r="F109" s="358">
        <v>0.318</v>
      </c>
      <c r="G109" s="360" t="s">
        <v>9</v>
      </c>
      <c r="H109" s="479" t="s">
        <v>1766</v>
      </c>
      <c r="I109" s="510">
        <v>575</v>
      </c>
      <c r="J109" s="516">
        <f>I109-(I109*VLOOKUP(G109,'Slevové skupiny'!$B$4:$C$7,2,0))</f>
        <v>575</v>
      </c>
      <c r="K109" s="778"/>
      <c r="L109" s="735"/>
      <c r="M109" s="5"/>
    </row>
    <row r="110" spans="1:13" x14ac:dyDescent="0.3">
      <c r="A110" s="70" t="s">
        <v>1651</v>
      </c>
      <c r="B110" s="219" t="s">
        <v>1915</v>
      </c>
      <c r="C110" s="431" t="s">
        <v>1675</v>
      </c>
      <c r="D110" s="428" t="s">
        <v>2</v>
      </c>
      <c r="E110" s="358">
        <v>5</v>
      </c>
      <c r="F110" s="358">
        <v>0.32</v>
      </c>
      <c r="G110" s="360" t="s">
        <v>9</v>
      </c>
      <c r="H110" s="479" t="s">
        <v>1766</v>
      </c>
      <c r="I110" s="510">
        <v>575</v>
      </c>
      <c r="J110" s="516">
        <f>I110-(I110*VLOOKUP(G110,'Slevové skupiny'!$B$4:$C$7,2,0))</f>
        <v>575</v>
      </c>
      <c r="K110" s="778"/>
      <c r="L110" s="735"/>
      <c r="M110" s="5"/>
    </row>
    <row r="111" spans="1:13" ht="15" thickBot="1" x14ac:dyDescent="0.35">
      <c r="A111" s="212" t="s">
        <v>1652</v>
      </c>
      <c r="B111" s="220" t="s">
        <v>1915</v>
      </c>
      <c r="C111" s="484" t="s">
        <v>1676</v>
      </c>
      <c r="D111" s="462" t="s">
        <v>2</v>
      </c>
      <c r="E111" s="376">
        <v>5</v>
      </c>
      <c r="F111" s="376">
        <v>0.38100000000000001</v>
      </c>
      <c r="G111" s="377" t="s">
        <v>9</v>
      </c>
      <c r="H111" s="481" t="s">
        <v>1766</v>
      </c>
      <c r="I111" s="512">
        <v>575</v>
      </c>
      <c r="J111" s="517">
        <f>I111-(I111*VLOOKUP(G111,'Slevové skupiny'!$B$4:$C$7,2,0))</f>
        <v>575</v>
      </c>
      <c r="K111" s="778"/>
      <c r="L111" s="735"/>
      <c r="M111" s="5"/>
    </row>
    <row r="112" spans="1:13" x14ac:dyDescent="0.3">
      <c r="A112" s="164" t="s">
        <v>1653</v>
      </c>
      <c r="B112" s="249" t="s">
        <v>1916</v>
      </c>
      <c r="C112" s="492" t="s">
        <v>1918</v>
      </c>
      <c r="D112" s="380" t="s">
        <v>2</v>
      </c>
      <c r="E112" s="395">
        <v>10</v>
      </c>
      <c r="F112" s="395">
        <v>0.15620000000000001</v>
      </c>
      <c r="G112" s="383" t="s">
        <v>9</v>
      </c>
      <c r="H112" s="493" t="s">
        <v>1765</v>
      </c>
      <c r="I112" s="499">
        <v>191</v>
      </c>
      <c r="J112" s="518">
        <f>I112-(I112*VLOOKUP(G112,'Slevové skupiny'!$B$4:$C$7,2,0))</f>
        <v>191</v>
      </c>
      <c r="K112" s="778"/>
      <c r="L112" s="735"/>
      <c r="M112" s="5"/>
    </row>
    <row r="113" spans="1:13" x14ac:dyDescent="0.3">
      <c r="A113" s="487" t="s">
        <v>1654</v>
      </c>
      <c r="B113" s="222" t="s">
        <v>1916</v>
      </c>
      <c r="C113" s="488" t="s">
        <v>1921</v>
      </c>
      <c r="D113" s="370" t="s">
        <v>2</v>
      </c>
      <c r="E113" s="365">
        <v>10</v>
      </c>
      <c r="F113" s="365">
        <v>0.17199999999999999</v>
      </c>
      <c r="G113" s="367" t="s">
        <v>9</v>
      </c>
      <c r="H113" s="495" t="s">
        <v>1765</v>
      </c>
      <c r="I113" s="500">
        <v>229</v>
      </c>
      <c r="J113" s="519">
        <f>I113-(I113*VLOOKUP(G113,'Slevové skupiny'!$B$4:$C$7,2,0))</f>
        <v>229</v>
      </c>
      <c r="K113" s="778"/>
      <c r="L113" s="735"/>
      <c r="M113" s="5"/>
    </row>
    <row r="114" spans="1:13" x14ac:dyDescent="0.3">
      <c r="A114" s="487" t="s">
        <v>1655</v>
      </c>
      <c r="B114" s="222" t="s">
        <v>1916</v>
      </c>
      <c r="C114" s="488" t="s">
        <v>1919</v>
      </c>
      <c r="D114" s="370" t="s">
        <v>2</v>
      </c>
      <c r="E114" s="365">
        <v>10</v>
      </c>
      <c r="F114" s="365">
        <v>0.21199999999999999</v>
      </c>
      <c r="G114" s="367" t="s">
        <v>9</v>
      </c>
      <c r="H114" s="495" t="s">
        <v>1765</v>
      </c>
      <c r="I114" s="500">
        <v>252</v>
      </c>
      <c r="J114" s="519">
        <f>I114-(I114*VLOOKUP(G114,'Slevové skupiny'!$B$4:$C$7,2,0))</f>
        <v>252</v>
      </c>
      <c r="K114" s="778"/>
      <c r="L114" s="735"/>
      <c r="M114" s="5"/>
    </row>
    <row r="115" spans="1:13" x14ac:dyDescent="0.3">
      <c r="A115" s="487" t="s">
        <v>1656</v>
      </c>
      <c r="B115" s="222" t="s">
        <v>1916</v>
      </c>
      <c r="C115" s="488" t="s">
        <v>1920</v>
      </c>
      <c r="D115" s="370" t="s">
        <v>2</v>
      </c>
      <c r="E115" s="365">
        <v>5</v>
      </c>
      <c r="F115" s="365">
        <v>0.254</v>
      </c>
      <c r="G115" s="367" t="s">
        <v>9</v>
      </c>
      <c r="H115" s="495" t="s">
        <v>1765</v>
      </c>
      <c r="I115" s="500">
        <v>291</v>
      </c>
      <c r="J115" s="519">
        <f>I115-(I115*VLOOKUP(G115,'Slevové skupiny'!$B$4:$C$7,2,0))</f>
        <v>291</v>
      </c>
      <c r="K115" s="778"/>
      <c r="L115" s="735"/>
      <c r="M115" s="5"/>
    </row>
    <row r="116" spans="1:13" ht="15" thickBot="1" x14ac:dyDescent="0.35">
      <c r="A116" s="487" t="s">
        <v>1657</v>
      </c>
      <c r="B116" s="222" t="s">
        <v>1916</v>
      </c>
      <c r="C116" s="488" t="s">
        <v>1925</v>
      </c>
      <c r="D116" s="370" t="s">
        <v>2</v>
      </c>
      <c r="E116" s="365">
        <v>5</v>
      </c>
      <c r="F116" s="365">
        <v>0.27360000000000001</v>
      </c>
      <c r="G116" s="367" t="s">
        <v>9</v>
      </c>
      <c r="H116" s="495" t="s">
        <v>1765</v>
      </c>
      <c r="I116" s="500">
        <v>323</v>
      </c>
      <c r="J116" s="519">
        <f>I116-(I116*VLOOKUP(G116,'Slevové skupiny'!$B$4:$C$7,2,0))</f>
        <v>323</v>
      </c>
      <c r="K116" s="778"/>
      <c r="L116" s="735"/>
      <c r="M116" s="5"/>
    </row>
    <row r="117" spans="1:13" x14ac:dyDescent="0.3">
      <c r="A117" s="64" t="s">
        <v>1960</v>
      </c>
      <c r="B117" s="218" t="s">
        <v>1917</v>
      </c>
      <c r="C117" s="506" t="s">
        <v>1918</v>
      </c>
      <c r="D117" s="457" t="s">
        <v>2</v>
      </c>
      <c r="E117" s="351">
        <v>10</v>
      </c>
      <c r="F117" s="351">
        <v>0.1512</v>
      </c>
      <c r="G117" s="353" t="s">
        <v>9</v>
      </c>
      <c r="H117" s="507" t="s">
        <v>1765</v>
      </c>
      <c r="I117" s="508">
        <v>191</v>
      </c>
      <c r="J117" s="515">
        <f>I117-(I117*VLOOKUP(G117,'Slevové skupiny'!$B$4:$C$7,2,0))</f>
        <v>191</v>
      </c>
      <c r="K117" s="778"/>
      <c r="L117" s="735"/>
      <c r="M117" s="5"/>
    </row>
    <row r="118" spans="1:13" x14ac:dyDescent="0.3">
      <c r="A118" s="70" t="s">
        <v>1905</v>
      </c>
      <c r="B118" s="219" t="s">
        <v>1917</v>
      </c>
      <c r="C118" s="431" t="s">
        <v>1921</v>
      </c>
      <c r="D118" s="428" t="s">
        <v>2</v>
      </c>
      <c r="E118" s="358">
        <v>10</v>
      </c>
      <c r="F118" s="358">
        <v>0.15759999999999999</v>
      </c>
      <c r="G118" s="360" t="s">
        <v>9</v>
      </c>
      <c r="H118" s="479" t="s">
        <v>1765</v>
      </c>
      <c r="I118" s="510">
        <v>229</v>
      </c>
      <c r="J118" s="516">
        <f>I118-(I118*VLOOKUP(G118,'Slevové skupiny'!$B$4:$C$7,2,0))</f>
        <v>229</v>
      </c>
      <c r="K118" s="778"/>
      <c r="L118" s="735"/>
      <c r="M118" s="5"/>
    </row>
    <row r="119" spans="1:13" x14ac:dyDescent="0.3">
      <c r="A119" s="70" t="s">
        <v>1906</v>
      </c>
      <c r="B119" s="219" t="s">
        <v>1917</v>
      </c>
      <c r="C119" s="431" t="s">
        <v>1919</v>
      </c>
      <c r="D119" s="428" t="s">
        <v>2</v>
      </c>
      <c r="E119" s="358">
        <v>10</v>
      </c>
      <c r="F119" s="358">
        <v>0.17019999999999999</v>
      </c>
      <c r="G119" s="360" t="s">
        <v>9</v>
      </c>
      <c r="H119" s="479" t="s">
        <v>1765</v>
      </c>
      <c r="I119" s="510">
        <v>252</v>
      </c>
      <c r="J119" s="516">
        <f>I119-(I119*VLOOKUP(G119,'Slevové skupiny'!$B$4:$C$7,2,0))</f>
        <v>252</v>
      </c>
      <c r="K119" s="778"/>
      <c r="L119" s="735"/>
      <c r="M119" s="5"/>
    </row>
    <row r="120" spans="1:13" ht="15" thickBot="1" x14ac:dyDescent="0.35">
      <c r="A120" s="70" t="s">
        <v>1907</v>
      </c>
      <c r="B120" s="219" t="s">
        <v>1917</v>
      </c>
      <c r="C120" s="431" t="s">
        <v>1920</v>
      </c>
      <c r="D120" s="428" t="s">
        <v>2</v>
      </c>
      <c r="E120" s="358">
        <v>5</v>
      </c>
      <c r="F120" s="358">
        <v>0.25519999999999998</v>
      </c>
      <c r="G120" s="360" t="s">
        <v>9</v>
      </c>
      <c r="H120" s="479" t="s">
        <v>1765</v>
      </c>
      <c r="I120" s="510">
        <v>304</v>
      </c>
      <c r="J120" s="516">
        <f>I120-(I120*VLOOKUP(G120,'Slevové skupiny'!$B$4:$C$7,2,0))</f>
        <v>304</v>
      </c>
      <c r="K120" s="778"/>
      <c r="L120" s="735"/>
      <c r="M120" s="5"/>
    </row>
    <row r="121" spans="1:13" ht="15" thickBot="1" x14ac:dyDescent="0.35">
      <c r="A121" s="256" t="s">
        <v>1970</v>
      </c>
      <c r="B121" s="257" t="s">
        <v>1971</v>
      </c>
      <c r="C121" s="153" t="s">
        <v>1990</v>
      </c>
      <c r="D121" s="97" t="s">
        <v>2</v>
      </c>
      <c r="E121" s="98">
        <v>2</v>
      </c>
      <c r="F121" s="98">
        <v>0.13200000000000001</v>
      </c>
      <c r="G121" s="99" t="s">
        <v>9</v>
      </c>
      <c r="H121" s="100" t="s">
        <v>1766</v>
      </c>
      <c r="I121" s="514">
        <v>495</v>
      </c>
      <c r="J121" s="521">
        <f>I121-(I121*VLOOKUP(G121,'Slevové skupiny'!$B$4:$C$7,2,0))</f>
        <v>495</v>
      </c>
      <c r="K121" s="778"/>
      <c r="L121" s="735"/>
    </row>
    <row r="122" spans="1:13" ht="15" thickBot="1" x14ac:dyDescent="0.35">
      <c r="A122" s="502" t="s">
        <v>1658</v>
      </c>
      <c r="B122" s="503" t="s">
        <v>1964</v>
      </c>
      <c r="C122" s="504" t="s">
        <v>1677</v>
      </c>
      <c r="D122" s="79" t="s">
        <v>2</v>
      </c>
      <c r="E122" s="82">
        <v>10</v>
      </c>
      <c r="F122" s="82">
        <v>0.12570000000000001</v>
      </c>
      <c r="G122" s="80" t="s">
        <v>9</v>
      </c>
      <c r="H122" s="81" t="s">
        <v>1766</v>
      </c>
      <c r="I122" s="505">
        <v>137</v>
      </c>
      <c r="J122" s="522">
        <f>I122-(I122*VLOOKUP(G122,'Slevové skupiny'!$B$4:$C$7,2,0))</f>
        <v>137</v>
      </c>
      <c r="K122" s="778"/>
      <c r="L122" s="735"/>
    </row>
    <row r="123" spans="1:13" x14ac:dyDescent="0.3">
      <c r="A123" s="164" t="s">
        <v>1659</v>
      </c>
      <c r="B123" s="249" t="s">
        <v>1965</v>
      </c>
      <c r="C123" s="492" t="s">
        <v>24</v>
      </c>
      <c r="D123" s="380" t="s">
        <v>2</v>
      </c>
      <c r="E123" s="395">
        <v>10</v>
      </c>
      <c r="F123" s="351">
        <v>3.5700000000000003E-2</v>
      </c>
      <c r="G123" s="383" t="s">
        <v>9</v>
      </c>
      <c r="H123" s="493" t="s">
        <v>1766</v>
      </c>
      <c r="I123" s="499">
        <v>97</v>
      </c>
      <c r="J123" s="518">
        <f>I123-(I123*VLOOKUP(G123,'Slevové skupiny'!$B$4:$C$7,2,0))</f>
        <v>97</v>
      </c>
      <c r="K123" s="778"/>
      <c r="L123" s="735"/>
    </row>
    <row r="124" spans="1:13" ht="15" thickBot="1" x14ac:dyDescent="0.35">
      <c r="A124" s="211" t="s">
        <v>1660</v>
      </c>
      <c r="B124" s="250" t="s">
        <v>1965</v>
      </c>
      <c r="C124" s="489" t="s">
        <v>27</v>
      </c>
      <c r="D124" s="451" t="s">
        <v>2</v>
      </c>
      <c r="E124" s="388">
        <v>10</v>
      </c>
      <c r="F124" s="376">
        <v>4.5900000000000003E-2</v>
      </c>
      <c r="G124" s="390" t="s">
        <v>9</v>
      </c>
      <c r="H124" s="497" t="s">
        <v>1766</v>
      </c>
      <c r="I124" s="501">
        <v>120</v>
      </c>
      <c r="J124" s="520">
        <f>I124-(I124*VLOOKUP(G124,'Slevové skupiny'!$B$4:$C$7,2,0))</f>
        <v>120</v>
      </c>
      <c r="K124" s="779"/>
      <c r="L124" s="736"/>
    </row>
    <row r="125" spans="1:13" x14ac:dyDescent="0.3">
      <c r="A125" s="4"/>
    </row>
    <row r="126" spans="1:13" x14ac:dyDescent="0.3">
      <c r="A126" s="154" t="s">
        <v>2186</v>
      </c>
    </row>
  </sheetData>
  <mergeCells count="28">
    <mergeCell ref="K2:L3"/>
    <mergeCell ref="A1:J1"/>
    <mergeCell ref="K18:K25"/>
    <mergeCell ref="K26:K33"/>
    <mergeCell ref="K34:K41"/>
    <mergeCell ref="F2:F3"/>
    <mergeCell ref="G2:G3"/>
    <mergeCell ref="H2:H3"/>
    <mergeCell ref="I2:I3"/>
    <mergeCell ref="J2:J3"/>
    <mergeCell ref="A2:A3"/>
    <mergeCell ref="B2:B3"/>
    <mergeCell ref="C2:C3"/>
    <mergeCell ref="D2:D3"/>
    <mergeCell ref="E2:E3"/>
    <mergeCell ref="K9:K13"/>
    <mergeCell ref="L42:L49"/>
    <mergeCell ref="L50:L124"/>
    <mergeCell ref="K50:K124"/>
    <mergeCell ref="K4:K8"/>
    <mergeCell ref="K14:K17"/>
    <mergeCell ref="K42:K49"/>
    <mergeCell ref="L18:L25"/>
    <mergeCell ref="L4:L8"/>
    <mergeCell ref="L14:L17"/>
    <mergeCell ref="L26:L33"/>
    <mergeCell ref="L34:L41"/>
    <mergeCell ref="L9:L13"/>
  </mergeCells>
  <pageMargins left="0.70866141732283472" right="0.70866141732283472" top="0.78740157480314965" bottom="0.78740157480314965" header="0.31496062992125984" footer="0.31496062992125984"/>
  <pageSetup paperSize="9" scale="56" fitToHeight="0" orientation="portrait" r:id="rId1"/>
  <headerFooter>
    <oddFooter>&amp;C&amp;"Arial,Obyčejné"&amp;10&amp;P/&amp;N&amp;R&amp;"Arial,Obyčejné"&amp;10
Ceník FV AQUA platný od 
19. 11. 2025</oddFooter>
  </headerFooter>
  <rowBreaks count="1" manualBreakCount="1">
    <brk id="4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5"/>
  <sheetViews>
    <sheetView zoomScaleNormal="100" zoomScaleSheetLayoutView="100" workbookViewId="0">
      <pane xSplit="10" ySplit="3" topLeftCell="K4" activePane="bottomRight" state="frozen"/>
      <selection activeCell="A35" sqref="A35"/>
      <selection pane="topRight" activeCell="A35" sqref="A35"/>
      <selection pane="bottomLeft" activeCell="A35" sqref="A35"/>
      <selection pane="bottomRight" activeCell="C7" sqref="C7"/>
    </sheetView>
  </sheetViews>
  <sheetFormatPr defaultColWidth="9.109375" defaultRowHeight="14.4" x14ac:dyDescent="0.3"/>
  <cols>
    <col min="1" max="1" width="13.33203125" customWidth="1"/>
    <col min="2" max="2" width="61.44140625" bestFit="1" customWidth="1"/>
    <col min="3" max="3" width="22.5546875" customWidth="1"/>
    <col min="4" max="4" width="4.6640625" customWidth="1"/>
    <col min="5" max="5" width="6.5546875" customWidth="1"/>
    <col min="6" max="6" width="8.109375" customWidth="1"/>
    <col min="7" max="7" width="7.44140625" customWidth="1"/>
    <col min="8" max="8" width="8.33203125" customWidth="1"/>
    <col min="9" max="9" width="7.109375" customWidth="1"/>
    <col min="10" max="10" width="12.109375" customWidth="1"/>
    <col min="11" max="11" width="13.6640625" customWidth="1"/>
    <col min="12" max="12" width="6.109375" style="334" customWidth="1"/>
    <col min="13" max="13" width="3.5546875" style="342" customWidth="1"/>
  </cols>
  <sheetData>
    <row r="1" spans="1:13" ht="48" customHeight="1" thickBot="1" x14ac:dyDescent="0.35">
      <c r="A1" s="818" t="s">
        <v>2021</v>
      </c>
      <c r="B1" s="819"/>
      <c r="C1" s="819"/>
      <c r="D1" s="819"/>
      <c r="E1" s="819"/>
      <c r="F1" s="819"/>
      <c r="G1" s="819"/>
      <c r="H1" s="819"/>
      <c r="I1" s="819"/>
      <c r="J1" s="819"/>
      <c r="K1" s="820"/>
      <c r="L1" s="343"/>
    </row>
    <row r="2" spans="1:13" ht="24.6" customHeight="1" thickBot="1" x14ac:dyDescent="0.35">
      <c r="A2" s="809" t="s">
        <v>1977</v>
      </c>
      <c r="B2" s="745" t="s">
        <v>1978</v>
      </c>
      <c r="C2" s="745" t="s">
        <v>147</v>
      </c>
      <c r="D2" s="805" t="s">
        <v>2040</v>
      </c>
      <c r="E2" s="799" t="s">
        <v>5</v>
      </c>
      <c r="F2" s="801" t="s">
        <v>1991</v>
      </c>
      <c r="G2" s="799" t="s">
        <v>1992</v>
      </c>
      <c r="H2" s="805" t="s">
        <v>1993</v>
      </c>
      <c r="I2" s="801" t="s">
        <v>1976</v>
      </c>
      <c r="J2" s="752" t="s">
        <v>150</v>
      </c>
      <c r="K2" s="821" t="s">
        <v>2090</v>
      </c>
      <c r="L2" s="823"/>
      <c r="M2" s="824"/>
    </row>
    <row r="3" spans="1:13" ht="17.25" customHeight="1" thickBot="1" x14ac:dyDescent="0.35">
      <c r="A3" s="810"/>
      <c r="B3" s="751"/>
      <c r="C3" s="751"/>
      <c r="D3" s="806"/>
      <c r="E3" s="800"/>
      <c r="F3" s="802"/>
      <c r="G3" s="800"/>
      <c r="H3" s="806"/>
      <c r="I3" s="802"/>
      <c r="J3" s="753"/>
      <c r="K3" s="822"/>
      <c r="L3" s="823"/>
      <c r="M3" s="824"/>
    </row>
    <row r="4" spans="1:13" ht="15" thickBot="1" x14ac:dyDescent="0.35">
      <c r="A4" s="412" t="s">
        <v>6</v>
      </c>
      <c r="B4" s="413" t="s">
        <v>2072</v>
      </c>
      <c r="C4" s="414" t="s">
        <v>7</v>
      </c>
      <c r="D4" s="353" t="s">
        <v>1</v>
      </c>
      <c r="E4" s="353">
        <v>200</v>
      </c>
      <c r="F4" s="420" t="s">
        <v>16</v>
      </c>
      <c r="G4" s="415">
        <v>0.06</v>
      </c>
      <c r="H4" s="573" t="s">
        <v>9</v>
      </c>
      <c r="I4" s="573" t="s">
        <v>1765</v>
      </c>
      <c r="J4" s="416">
        <v>22.6</v>
      </c>
      <c r="K4" s="533">
        <f>J4-(J4*VLOOKUP(H4,'Slevové skupiny'!$B$4:$C$7,2,0))</f>
        <v>22.6</v>
      </c>
      <c r="L4" s="828" t="s">
        <v>1715</v>
      </c>
      <c r="M4" s="816" t="str">
        <f>VLOOKUP(H4,'Slevové skupiny'!$B$4:$D$7,3,0)</f>
        <v>Sleva 0 %</v>
      </c>
    </row>
    <row r="5" spans="1:13" ht="15" thickBot="1" x14ac:dyDescent="0.35">
      <c r="A5" s="417" t="s">
        <v>2192</v>
      </c>
      <c r="B5" s="418" t="s">
        <v>2193</v>
      </c>
      <c r="C5" s="419" t="s">
        <v>7</v>
      </c>
      <c r="D5" s="360" t="s">
        <v>1</v>
      </c>
      <c r="E5" s="360">
        <v>600</v>
      </c>
      <c r="F5" s="420" t="s">
        <v>16</v>
      </c>
      <c r="G5" s="421">
        <v>0.06</v>
      </c>
      <c r="H5" s="430" t="s">
        <v>9</v>
      </c>
      <c r="I5" s="430" t="s">
        <v>1765</v>
      </c>
      <c r="J5" s="422">
        <v>22.6</v>
      </c>
      <c r="K5" s="534">
        <f>J5-(J5*VLOOKUP(H5,'Slevové skupiny'!$B$4:$C$7,2,0))</f>
        <v>22.6</v>
      </c>
      <c r="L5" s="828"/>
      <c r="M5" s="816"/>
    </row>
    <row r="6" spans="1:13" ht="15" thickBot="1" x14ac:dyDescent="0.35">
      <c r="A6" s="417" t="s">
        <v>10</v>
      </c>
      <c r="B6" s="418" t="s">
        <v>2073</v>
      </c>
      <c r="C6" s="423" t="s">
        <v>11</v>
      </c>
      <c r="D6" s="424" t="s">
        <v>1</v>
      </c>
      <c r="E6" s="425">
        <v>500</v>
      </c>
      <c r="F6" s="420" t="s">
        <v>16</v>
      </c>
      <c r="G6" s="421">
        <v>0.04</v>
      </c>
      <c r="H6" s="430" t="s">
        <v>9</v>
      </c>
      <c r="I6" s="430" t="s">
        <v>1765</v>
      </c>
      <c r="J6" s="422">
        <v>24.09</v>
      </c>
      <c r="K6" s="534">
        <f>J6-(J6*VLOOKUP(H6,'Slevové skupiny'!$B$4:$C$7,2,0))</f>
        <v>24.09</v>
      </c>
      <c r="L6" s="828"/>
      <c r="M6" s="816"/>
    </row>
    <row r="7" spans="1:13" ht="15" thickBot="1" x14ac:dyDescent="0.35">
      <c r="A7" s="426" t="s">
        <v>12</v>
      </c>
      <c r="B7" s="418" t="s">
        <v>2074</v>
      </c>
      <c r="C7" s="423" t="s">
        <v>13</v>
      </c>
      <c r="D7" s="424" t="s">
        <v>1</v>
      </c>
      <c r="E7" s="425">
        <v>300</v>
      </c>
      <c r="F7" s="420" t="s">
        <v>16</v>
      </c>
      <c r="G7" s="421">
        <v>5.5E-2</v>
      </c>
      <c r="H7" s="430" t="s">
        <v>9</v>
      </c>
      <c r="I7" s="430" t="s">
        <v>1765</v>
      </c>
      <c r="J7" s="422">
        <v>26.91</v>
      </c>
      <c r="K7" s="534">
        <f>J7-(J7*VLOOKUP(H7,'Slevové skupiny'!$B$4:$C$7,2,0))</f>
        <v>26.91</v>
      </c>
      <c r="L7" s="828"/>
      <c r="M7" s="816"/>
    </row>
    <row r="8" spans="1:13" ht="15" thickBot="1" x14ac:dyDescent="0.35">
      <c r="A8" s="426" t="s">
        <v>2194</v>
      </c>
      <c r="B8" s="418" t="s">
        <v>2195</v>
      </c>
      <c r="C8" s="423" t="s">
        <v>2196</v>
      </c>
      <c r="D8" s="424" t="s">
        <v>1</v>
      </c>
      <c r="E8" s="425">
        <v>600</v>
      </c>
      <c r="F8" s="420" t="s">
        <v>16</v>
      </c>
      <c r="G8" s="421">
        <v>7.0000000000000007E-2</v>
      </c>
      <c r="H8" s="430" t="s">
        <v>9</v>
      </c>
      <c r="I8" s="430" t="s">
        <v>1766</v>
      </c>
      <c r="J8" s="422">
        <v>29.73</v>
      </c>
      <c r="K8" s="534">
        <f>J8-(J8*VLOOKUP(H8,'Slevové skupiny'!$B$4:$C$7,2,0))</f>
        <v>29.73</v>
      </c>
      <c r="L8" s="828"/>
      <c r="M8" s="816"/>
    </row>
    <row r="9" spans="1:13" ht="15" thickBot="1" x14ac:dyDescent="0.35">
      <c r="A9" s="426" t="s">
        <v>14</v>
      </c>
      <c r="B9" s="418" t="s">
        <v>2075</v>
      </c>
      <c r="C9" s="423" t="s">
        <v>15</v>
      </c>
      <c r="D9" s="424" t="s">
        <v>1</v>
      </c>
      <c r="E9" s="425">
        <v>200</v>
      </c>
      <c r="F9" s="420" t="s">
        <v>16</v>
      </c>
      <c r="G9" s="421">
        <v>0.09</v>
      </c>
      <c r="H9" s="430" t="s">
        <v>9</v>
      </c>
      <c r="I9" s="430" t="s">
        <v>1766</v>
      </c>
      <c r="J9" s="422">
        <v>27.04</v>
      </c>
      <c r="K9" s="534">
        <f>J9-(J9*VLOOKUP(H9,'Slevové skupiny'!$B$4:$C$7,2,0))</f>
        <v>27.04</v>
      </c>
      <c r="L9" s="828"/>
      <c r="M9" s="816"/>
    </row>
    <row r="10" spans="1:13" ht="15" thickBot="1" x14ac:dyDescent="0.35">
      <c r="A10" s="426" t="s">
        <v>1789</v>
      </c>
      <c r="B10" s="418" t="s">
        <v>2076</v>
      </c>
      <c r="C10" s="423" t="s">
        <v>15</v>
      </c>
      <c r="D10" s="424" t="s">
        <v>1</v>
      </c>
      <c r="E10" s="425">
        <v>500</v>
      </c>
      <c r="F10" s="420" t="s">
        <v>16</v>
      </c>
      <c r="G10" s="421">
        <v>0.09</v>
      </c>
      <c r="H10" s="430" t="s">
        <v>9</v>
      </c>
      <c r="I10" s="430" t="s">
        <v>1766</v>
      </c>
      <c r="J10" s="427">
        <v>27.04</v>
      </c>
      <c r="K10" s="535">
        <f>J10-(J10*VLOOKUP(H10,'Slevové skupiny'!$B$4:$C$7,2,0))</f>
        <v>27.04</v>
      </c>
      <c r="L10" s="828"/>
      <c r="M10" s="816"/>
    </row>
    <row r="11" spans="1:13" ht="15" thickBot="1" x14ac:dyDescent="0.35">
      <c r="A11" s="426" t="s">
        <v>17</v>
      </c>
      <c r="B11" s="418" t="s">
        <v>2077</v>
      </c>
      <c r="C11" s="423" t="s">
        <v>18</v>
      </c>
      <c r="D11" s="424" t="s">
        <v>1</v>
      </c>
      <c r="E11" s="425">
        <v>200</v>
      </c>
      <c r="F11" s="420" t="s">
        <v>16</v>
      </c>
      <c r="G11" s="421">
        <v>0.10199999999999999</v>
      </c>
      <c r="H11" s="430" t="s">
        <v>9</v>
      </c>
      <c r="I11" s="430" t="s">
        <v>1766</v>
      </c>
      <c r="J11" s="427">
        <v>36.729999999999997</v>
      </c>
      <c r="K11" s="535">
        <f>J11-(J11*VLOOKUP(H11,'Slevové skupiny'!$B$4:$C$7,2,0))</f>
        <v>36.729999999999997</v>
      </c>
      <c r="L11" s="828"/>
      <c r="M11" s="816"/>
    </row>
    <row r="12" spans="1:13" ht="15" thickBot="1" x14ac:dyDescent="0.35">
      <c r="A12" s="426" t="s">
        <v>1790</v>
      </c>
      <c r="B12" s="418" t="s">
        <v>2078</v>
      </c>
      <c r="C12" s="423" t="s">
        <v>18</v>
      </c>
      <c r="D12" s="424" t="s">
        <v>1</v>
      </c>
      <c r="E12" s="425">
        <v>500</v>
      </c>
      <c r="F12" s="420" t="s">
        <v>16</v>
      </c>
      <c r="G12" s="421">
        <v>0.10199999999999999</v>
      </c>
      <c r="H12" s="430" t="s">
        <v>9</v>
      </c>
      <c r="I12" s="430" t="s">
        <v>1766</v>
      </c>
      <c r="J12" s="427">
        <v>36.729999999999997</v>
      </c>
      <c r="K12" s="535">
        <f>J12-(J12*VLOOKUP(H12,'Slevové skupiny'!$B$4:$C$7,2,0))</f>
        <v>36.729999999999997</v>
      </c>
      <c r="L12" s="828"/>
      <c r="M12" s="816"/>
    </row>
    <row r="13" spans="1:13" ht="15" thickBot="1" x14ac:dyDescent="0.35">
      <c r="A13" s="426" t="s">
        <v>19</v>
      </c>
      <c r="B13" s="418" t="s">
        <v>2079</v>
      </c>
      <c r="C13" s="423" t="s">
        <v>20</v>
      </c>
      <c r="D13" s="424" t="s">
        <v>1</v>
      </c>
      <c r="E13" s="425">
        <v>200</v>
      </c>
      <c r="F13" s="420" t="s">
        <v>16</v>
      </c>
      <c r="G13" s="421">
        <v>0.108</v>
      </c>
      <c r="H13" s="430" t="s">
        <v>9</v>
      </c>
      <c r="I13" s="430" t="s">
        <v>1766</v>
      </c>
      <c r="J13" s="427">
        <v>38.21</v>
      </c>
      <c r="K13" s="535">
        <f>J13-(J13*VLOOKUP(H13,'Slevové skupiny'!$B$4:$C$7,2,0))</f>
        <v>38.21</v>
      </c>
      <c r="L13" s="828"/>
      <c r="M13" s="816"/>
    </row>
    <row r="14" spans="1:13" ht="15" thickBot="1" x14ac:dyDescent="0.35">
      <c r="A14" s="426" t="s">
        <v>1791</v>
      </c>
      <c r="B14" s="418" t="s">
        <v>2080</v>
      </c>
      <c r="C14" s="423" t="s">
        <v>20</v>
      </c>
      <c r="D14" s="424" t="s">
        <v>1</v>
      </c>
      <c r="E14" s="425">
        <v>500</v>
      </c>
      <c r="F14" s="420" t="s">
        <v>16</v>
      </c>
      <c r="G14" s="421">
        <v>0.108</v>
      </c>
      <c r="H14" s="430" t="s">
        <v>9</v>
      </c>
      <c r="I14" s="430" t="s">
        <v>1766</v>
      </c>
      <c r="J14" s="427">
        <v>38.21</v>
      </c>
      <c r="K14" s="535">
        <f>J14-(J14*VLOOKUP(H14,'Slevové skupiny'!$B$4:$C$7,2,0))</f>
        <v>38.21</v>
      </c>
      <c r="L14" s="828"/>
      <c r="M14" s="816"/>
    </row>
    <row r="15" spans="1:13" ht="15" thickBot="1" x14ac:dyDescent="0.35">
      <c r="A15" s="180" t="s">
        <v>21</v>
      </c>
      <c r="B15" s="418" t="s">
        <v>2081</v>
      </c>
      <c r="C15" s="423" t="s">
        <v>22</v>
      </c>
      <c r="D15" s="428" t="s">
        <v>1</v>
      </c>
      <c r="E15" s="425">
        <v>200</v>
      </c>
      <c r="F15" s="420" t="s">
        <v>16</v>
      </c>
      <c r="G15" s="421">
        <v>0.11700000000000001</v>
      </c>
      <c r="H15" s="430" t="s">
        <v>9</v>
      </c>
      <c r="I15" s="430" t="s">
        <v>1766</v>
      </c>
      <c r="J15" s="427">
        <v>45.21</v>
      </c>
      <c r="K15" s="535">
        <f>J15-(J15*VLOOKUP(H15,'Slevové skupiny'!$B$4:$C$7,2,0))</f>
        <v>45.21</v>
      </c>
      <c r="L15" s="828"/>
      <c r="M15" s="816"/>
    </row>
    <row r="16" spans="1:13" ht="15" thickBot="1" x14ac:dyDescent="0.35">
      <c r="A16" s="180" t="s">
        <v>1792</v>
      </c>
      <c r="B16" s="418" t="s">
        <v>2082</v>
      </c>
      <c r="C16" s="423" t="s">
        <v>22</v>
      </c>
      <c r="D16" s="428" t="s">
        <v>1</v>
      </c>
      <c r="E16" s="425">
        <v>500</v>
      </c>
      <c r="F16" s="420" t="s">
        <v>16</v>
      </c>
      <c r="G16" s="421">
        <v>0.11700000000000001</v>
      </c>
      <c r="H16" s="430" t="s">
        <v>9</v>
      </c>
      <c r="I16" s="430" t="s">
        <v>1766</v>
      </c>
      <c r="J16" s="427">
        <v>45.21</v>
      </c>
      <c r="K16" s="535">
        <f>J16-(J16*VLOOKUP(H16,'Slevové skupiny'!$B$4:$C$7,2,0))</f>
        <v>45.21</v>
      </c>
      <c r="L16" s="828"/>
      <c r="M16" s="816"/>
    </row>
    <row r="17" spans="1:13" ht="15" thickBot="1" x14ac:dyDescent="0.35">
      <c r="A17" s="205" t="s">
        <v>23</v>
      </c>
      <c r="B17" s="429" t="s">
        <v>2083</v>
      </c>
      <c r="C17" s="357" t="s">
        <v>24</v>
      </c>
      <c r="D17" s="358" t="s">
        <v>1</v>
      </c>
      <c r="E17" s="430">
        <v>200</v>
      </c>
      <c r="F17" s="420" t="s">
        <v>16</v>
      </c>
      <c r="G17" s="358">
        <v>0.112</v>
      </c>
      <c r="H17" s="430" t="s">
        <v>9</v>
      </c>
      <c r="I17" s="430" t="s">
        <v>1766</v>
      </c>
      <c r="J17" s="427">
        <v>31.34</v>
      </c>
      <c r="K17" s="535">
        <f>J17-(J17*VLOOKUP(H17,'Slevové skupiny'!$B$4:$C$7,2,0))</f>
        <v>31.34</v>
      </c>
      <c r="L17" s="828"/>
      <c r="M17" s="816"/>
    </row>
    <row r="18" spans="1:13" ht="15" thickBot="1" x14ac:dyDescent="0.35">
      <c r="A18" s="205" t="s">
        <v>25</v>
      </c>
      <c r="B18" s="429" t="s">
        <v>2084</v>
      </c>
      <c r="C18" s="357" t="s">
        <v>24</v>
      </c>
      <c r="D18" s="358" t="s">
        <v>1</v>
      </c>
      <c r="E18" s="430">
        <v>400</v>
      </c>
      <c r="F18" s="420" t="s">
        <v>16</v>
      </c>
      <c r="G18" s="358">
        <v>0.112</v>
      </c>
      <c r="H18" s="430" t="s">
        <v>9</v>
      </c>
      <c r="I18" s="430" t="s">
        <v>1766</v>
      </c>
      <c r="J18" s="427">
        <v>31.34</v>
      </c>
      <c r="K18" s="535">
        <f>J18-(J18*VLOOKUP(H18,'Slevové skupiny'!$B$4:$C$7,2,0))</f>
        <v>31.34</v>
      </c>
      <c r="L18" s="828"/>
      <c r="M18" s="816"/>
    </row>
    <row r="19" spans="1:13" ht="15" thickBot="1" x14ac:dyDescent="0.35">
      <c r="A19" s="70" t="s">
        <v>1894</v>
      </c>
      <c r="B19" s="418" t="s">
        <v>2085</v>
      </c>
      <c r="C19" s="431" t="s">
        <v>27</v>
      </c>
      <c r="D19" s="430" t="s">
        <v>1</v>
      </c>
      <c r="E19" s="430">
        <v>100</v>
      </c>
      <c r="F19" s="420" t="s">
        <v>16</v>
      </c>
      <c r="G19" s="430">
        <v>0.154</v>
      </c>
      <c r="H19" s="430" t="s">
        <v>9</v>
      </c>
      <c r="I19" s="430" t="s">
        <v>1766</v>
      </c>
      <c r="J19" s="422">
        <v>56.42</v>
      </c>
      <c r="K19" s="534">
        <f>J19-(J19*VLOOKUP(H19,'Slevové skupiny'!$B$4:$C$7,2,0))</f>
        <v>56.42</v>
      </c>
      <c r="L19" s="828"/>
      <c r="M19" s="816"/>
    </row>
    <row r="20" spans="1:13" ht="15" thickBot="1" x14ac:dyDescent="0.35">
      <c r="A20" s="206" t="s">
        <v>26</v>
      </c>
      <c r="B20" s="432" t="s">
        <v>2086</v>
      </c>
      <c r="C20" s="398" t="s">
        <v>27</v>
      </c>
      <c r="D20" s="376" t="s">
        <v>1</v>
      </c>
      <c r="E20" s="433">
        <v>200</v>
      </c>
      <c r="F20" s="434" t="s">
        <v>16</v>
      </c>
      <c r="G20" s="376">
        <v>0.154</v>
      </c>
      <c r="H20" s="433" t="s">
        <v>9</v>
      </c>
      <c r="I20" s="433" t="s">
        <v>1766</v>
      </c>
      <c r="J20" s="435">
        <v>56.42</v>
      </c>
      <c r="K20" s="536">
        <f>J20-(J20*VLOOKUP(H20,'Slevové skupiny'!$B$4:$C$7,2,0))</f>
        <v>56.42</v>
      </c>
      <c r="L20" s="828"/>
      <c r="M20" s="816"/>
    </row>
    <row r="21" spans="1:13" s="3" customFormat="1" ht="16.8" thickBot="1" x14ac:dyDescent="0.35">
      <c r="A21" s="193" t="s">
        <v>30</v>
      </c>
      <c r="B21" s="436" t="s">
        <v>2013</v>
      </c>
      <c r="C21" s="379" t="s">
        <v>31</v>
      </c>
      <c r="D21" s="380" t="s">
        <v>1979</v>
      </c>
      <c r="E21" s="381">
        <v>10</v>
      </c>
      <c r="F21" s="437" t="s">
        <v>16</v>
      </c>
      <c r="G21" s="382">
        <v>0.6</v>
      </c>
      <c r="H21" s="465" t="s">
        <v>9</v>
      </c>
      <c r="I21" s="577" t="s">
        <v>1766</v>
      </c>
      <c r="J21" s="384">
        <v>209</v>
      </c>
      <c r="K21" s="537">
        <f>J21-(J21*VLOOKUP(H21,'Slevové skupiny'!$B$4:$C$7,2,0))</f>
        <v>209</v>
      </c>
      <c r="L21" s="829" t="s">
        <v>1716</v>
      </c>
      <c r="M21" s="816" t="str">
        <f>VLOOKUP(H21,'Slevové skupiny'!$B$4:$D$7,3,0)</f>
        <v>Sleva 0 %</v>
      </c>
    </row>
    <row r="22" spans="1:13" s="3" customFormat="1" ht="15" thickBot="1" x14ac:dyDescent="0.35">
      <c r="A22" s="438" t="s">
        <v>32</v>
      </c>
      <c r="B22" s="439" t="s">
        <v>33</v>
      </c>
      <c r="C22" s="440" t="s">
        <v>1996</v>
      </c>
      <c r="D22" s="441" t="s">
        <v>2</v>
      </c>
      <c r="E22" s="442">
        <v>50</v>
      </c>
      <c r="F22" s="420" t="s">
        <v>16</v>
      </c>
      <c r="G22" s="443">
        <v>2.5299999999999998</v>
      </c>
      <c r="H22" s="358" t="s">
        <v>9</v>
      </c>
      <c r="I22" s="358" t="s">
        <v>1766</v>
      </c>
      <c r="J22" s="427">
        <v>1090</v>
      </c>
      <c r="K22" s="535">
        <f>J22-(J22*VLOOKUP(H22,'Slevové skupiny'!$B$4:$C$7,2,0))</f>
        <v>1090</v>
      </c>
      <c r="L22" s="829"/>
      <c r="M22" s="816"/>
    </row>
    <row r="23" spans="1:13" s="3" customFormat="1" ht="15" thickBot="1" x14ac:dyDescent="0.35">
      <c r="A23" s="137" t="s">
        <v>34</v>
      </c>
      <c r="B23" s="444" t="s">
        <v>2069</v>
      </c>
      <c r="C23" s="369" t="s">
        <v>1997</v>
      </c>
      <c r="D23" s="370" t="s">
        <v>2</v>
      </c>
      <c r="E23" s="371">
        <v>14</v>
      </c>
      <c r="F23" s="445" t="s">
        <v>8</v>
      </c>
      <c r="G23" s="372">
        <v>1.31</v>
      </c>
      <c r="H23" s="445" t="s">
        <v>9</v>
      </c>
      <c r="I23" s="445" t="s">
        <v>1766</v>
      </c>
      <c r="J23" s="446">
        <v>290</v>
      </c>
      <c r="K23" s="538">
        <f>J23-(J23*VLOOKUP(H23,'Slevové skupiny'!$B$4:$C$7,2,0))</f>
        <v>290</v>
      </c>
      <c r="L23" s="829"/>
      <c r="M23" s="816"/>
    </row>
    <row r="24" spans="1:13" s="3" customFormat="1" ht="16.8" thickBot="1" x14ac:dyDescent="0.35">
      <c r="A24" s="137" t="s">
        <v>34</v>
      </c>
      <c r="B24" s="444" t="s">
        <v>2069</v>
      </c>
      <c r="C24" s="369" t="s">
        <v>1998</v>
      </c>
      <c r="D24" s="370" t="s">
        <v>1979</v>
      </c>
      <c r="E24" s="371">
        <v>15.68</v>
      </c>
      <c r="F24" s="445" t="s">
        <v>8</v>
      </c>
      <c r="G24" s="372">
        <v>1.31</v>
      </c>
      <c r="H24" s="445" t="s">
        <v>9</v>
      </c>
      <c r="I24" s="445" t="s">
        <v>1766</v>
      </c>
      <c r="J24" s="446">
        <v>258.93</v>
      </c>
      <c r="K24" s="538">
        <f>J24-(J24*VLOOKUP(H24,'Slevové skupiny'!$B$4:$C$7,2,0))</f>
        <v>258.93</v>
      </c>
      <c r="L24" s="829"/>
      <c r="M24" s="816"/>
    </row>
    <row r="25" spans="1:13" s="1" customFormat="1" ht="15" thickBot="1" x14ac:dyDescent="0.35">
      <c r="A25" s="51" t="s">
        <v>35</v>
      </c>
      <c r="B25" s="447" t="s">
        <v>2070</v>
      </c>
      <c r="C25" s="423" t="s">
        <v>36</v>
      </c>
      <c r="D25" s="428" t="s">
        <v>2</v>
      </c>
      <c r="E25" s="425">
        <v>14</v>
      </c>
      <c r="F25" s="430" t="s">
        <v>8</v>
      </c>
      <c r="G25" s="421">
        <v>1.3</v>
      </c>
      <c r="H25" s="430" t="s">
        <v>9</v>
      </c>
      <c r="I25" s="430" t="s">
        <v>1766</v>
      </c>
      <c r="J25" s="422">
        <v>390</v>
      </c>
      <c r="K25" s="534">
        <f>J25-(J25*VLOOKUP(H25,'Slevové skupiny'!$B$4:$C$7,2,0))</f>
        <v>390</v>
      </c>
      <c r="L25" s="829"/>
      <c r="M25" s="816"/>
    </row>
    <row r="26" spans="1:13" s="1" customFormat="1" ht="16.8" thickBot="1" x14ac:dyDescent="0.35">
      <c r="A26" s="51" t="s">
        <v>35</v>
      </c>
      <c r="B26" s="447" t="s">
        <v>2070</v>
      </c>
      <c r="C26" s="423" t="s">
        <v>36</v>
      </c>
      <c r="D26" s="370" t="s">
        <v>1979</v>
      </c>
      <c r="E26" s="425">
        <v>15.68</v>
      </c>
      <c r="F26" s="430" t="s">
        <v>8</v>
      </c>
      <c r="G26" s="421">
        <v>1.3</v>
      </c>
      <c r="H26" s="430" t="s">
        <v>9</v>
      </c>
      <c r="I26" s="430" t="s">
        <v>1766</v>
      </c>
      <c r="J26" s="422">
        <v>348.21</v>
      </c>
      <c r="K26" s="534">
        <f>J26-(J26*VLOOKUP(H26,'Slevové skupiny'!$B$4:$C$7,2,0))</f>
        <v>348.21</v>
      </c>
      <c r="L26" s="829"/>
      <c r="M26" s="816"/>
    </row>
    <row r="27" spans="1:13" s="3" customFormat="1" ht="15" thickBot="1" x14ac:dyDescent="0.35">
      <c r="A27" s="137" t="s">
        <v>37</v>
      </c>
      <c r="B27" s="444" t="s">
        <v>2071</v>
      </c>
      <c r="C27" s="369" t="s">
        <v>1999</v>
      </c>
      <c r="D27" s="370" t="s">
        <v>2</v>
      </c>
      <c r="E27" s="371">
        <v>8</v>
      </c>
      <c r="F27" s="365" t="s">
        <v>8</v>
      </c>
      <c r="G27" s="372">
        <v>1.75</v>
      </c>
      <c r="H27" s="445" t="s">
        <v>9</v>
      </c>
      <c r="I27" s="445" t="s">
        <v>1766</v>
      </c>
      <c r="J27" s="373">
        <v>420</v>
      </c>
      <c r="K27" s="539">
        <f>J27-(J27*VLOOKUP(H27,'Slevové skupiny'!$B$4:$C$7,2,0))</f>
        <v>420</v>
      </c>
      <c r="L27" s="829"/>
      <c r="M27" s="816"/>
    </row>
    <row r="28" spans="1:13" s="3" customFormat="1" ht="16.8" thickBot="1" x14ac:dyDescent="0.35">
      <c r="A28" s="137" t="s">
        <v>37</v>
      </c>
      <c r="B28" s="444" t="s">
        <v>2071</v>
      </c>
      <c r="C28" s="369" t="s">
        <v>1999</v>
      </c>
      <c r="D28" s="370" t="s">
        <v>1979</v>
      </c>
      <c r="E28" s="371">
        <v>8.9600000000000009</v>
      </c>
      <c r="F28" s="445" t="s">
        <v>8</v>
      </c>
      <c r="G28" s="372">
        <v>1.75</v>
      </c>
      <c r="H28" s="445" t="s">
        <v>9</v>
      </c>
      <c r="I28" s="445" t="s">
        <v>1766</v>
      </c>
      <c r="J28" s="446">
        <v>375</v>
      </c>
      <c r="K28" s="538">
        <f>J28-(J28*VLOOKUP(H28,'Slevové skupiny'!$B$4:$C$7,2,0))</f>
        <v>375</v>
      </c>
      <c r="L28" s="829"/>
      <c r="M28" s="816"/>
    </row>
    <row r="29" spans="1:13" ht="15" thickBot="1" x14ac:dyDescent="0.35">
      <c r="A29" s="448" t="s">
        <v>38</v>
      </c>
      <c r="B29" s="439" t="s">
        <v>2068</v>
      </c>
      <c r="C29" s="440" t="s">
        <v>39</v>
      </c>
      <c r="D29" s="441" t="s">
        <v>2</v>
      </c>
      <c r="E29" s="442">
        <v>17</v>
      </c>
      <c r="F29" s="358" t="s">
        <v>8</v>
      </c>
      <c r="G29" s="443">
        <v>0.47599999999999998</v>
      </c>
      <c r="H29" s="358" t="s">
        <v>9</v>
      </c>
      <c r="I29" s="479" t="s">
        <v>1766</v>
      </c>
      <c r="J29" s="427">
        <v>538.55999999999995</v>
      </c>
      <c r="K29" s="535">
        <f>J29-(J29*VLOOKUP(H29,'Slevové skupiny'!$B$4:$C$7,2,0))</f>
        <v>538.55999999999995</v>
      </c>
      <c r="L29" s="829"/>
      <c r="M29" s="816"/>
    </row>
    <row r="30" spans="1:13" ht="15" thickBot="1" x14ac:dyDescent="0.35">
      <c r="A30" s="448" t="s">
        <v>40</v>
      </c>
      <c r="B30" s="439" t="s">
        <v>2066</v>
      </c>
      <c r="C30" s="440" t="s">
        <v>41</v>
      </c>
      <c r="D30" s="441" t="s">
        <v>2</v>
      </c>
      <c r="E30" s="442">
        <v>34</v>
      </c>
      <c r="F30" s="358" t="s">
        <v>8</v>
      </c>
      <c r="G30" s="443">
        <v>0.11899999999999999</v>
      </c>
      <c r="H30" s="358" t="s">
        <v>9</v>
      </c>
      <c r="I30" s="479" t="s">
        <v>1766</v>
      </c>
      <c r="J30" s="427">
        <v>287.43</v>
      </c>
      <c r="K30" s="535">
        <f>J30-(J30*VLOOKUP(H30,'Slevové skupiny'!$B$4:$C$7,2,0))</f>
        <v>287.43</v>
      </c>
      <c r="L30" s="829"/>
      <c r="M30" s="816"/>
    </row>
    <row r="31" spans="1:13" ht="15" thickBot="1" x14ac:dyDescent="0.35">
      <c r="A31" s="448" t="s">
        <v>42</v>
      </c>
      <c r="B31" s="439" t="s">
        <v>2067</v>
      </c>
      <c r="C31" s="440" t="s">
        <v>43</v>
      </c>
      <c r="D31" s="441" t="s">
        <v>2</v>
      </c>
      <c r="E31" s="442">
        <v>34</v>
      </c>
      <c r="F31" s="358" t="s">
        <v>8</v>
      </c>
      <c r="G31" s="443">
        <v>0.158</v>
      </c>
      <c r="H31" s="358" t="s">
        <v>9</v>
      </c>
      <c r="I31" s="479" t="s">
        <v>1766</v>
      </c>
      <c r="J31" s="427">
        <v>343.53</v>
      </c>
      <c r="K31" s="535">
        <f>J31-(J31*VLOOKUP(H31,'Slevové skupiny'!$B$4:$C$7,2,0))</f>
        <v>343.53</v>
      </c>
      <c r="L31" s="829"/>
      <c r="M31" s="816"/>
    </row>
    <row r="32" spans="1:13" ht="16.8" thickBot="1" x14ac:dyDescent="0.35">
      <c r="A32" s="660" t="s">
        <v>2169</v>
      </c>
      <c r="B32" s="661" t="s">
        <v>2170</v>
      </c>
      <c r="C32" s="662" t="s">
        <v>2171</v>
      </c>
      <c r="D32" s="663" t="s">
        <v>1979</v>
      </c>
      <c r="E32" s="664">
        <v>7.2</v>
      </c>
      <c r="F32" s="358" t="s">
        <v>8</v>
      </c>
      <c r="G32" s="665">
        <v>0.89</v>
      </c>
      <c r="H32" s="666" t="s">
        <v>9</v>
      </c>
      <c r="I32" s="667" t="s">
        <v>1766</v>
      </c>
      <c r="J32" s="668">
        <v>799</v>
      </c>
      <c r="K32" s="535">
        <f>J32-(J32*VLOOKUP(H32,'Slevové skupiny'!$B$4:$C$7,2,0))</f>
        <v>799</v>
      </c>
      <c r="L32" s="829"/>
      <c r="M32" s="816"/>
    </row>
    <row r="33" spans="1:13" ht="15" thickBot="1" x14ac:dyDescent="0.35">
      <c r="A33" s="179" t="s">
        <v>55</v>
      </c>
      <c r="B33" s="455" t="s">
        <v>56</v>
      </c>
      <c r="C33" s="456" t="s">
        <v>57</v>
      </c>
      <c r="D33" s="457" t="s">
        <v>2</v>
      </c>
      <c r="E33" s="458">
        <v>1</v>
      </c>
      <c r="F33" s="351" t="s">
        <v>8</v>
      </c>
      <c r="G33" s="415">
        <v>1.5</v>
      </c>
      <c r="H33" s="573" t="s">
        <v>9</v>
      </c>
      <c r="I33" s="579" t="s">
        <v>1766</v>
      </c>
      <c r="J33" s="459">
        <v>2911.41</v>
      </c>
      <c r="K33" s="541">
        <f>J33-(J33*VLOOKUP(H33,'Slevové skupiny'!$B$4:$C$7,2,0))</f>
        <v>2911.41</v>
      </c>
      <c r="L33" s="826" t="s">
        <v>1994</v>
      </c>
      <c r="M33" s="816" t="str">
        <f>VLOOKUP(H33,'Slevové skupiny'!$B$4:$D$7,3,0)</f>
        <v>Sleva 0 %</v>
      </c>
    </row>
    <row r="34" spans="1:13" ht="15" thickBot="1" x14ac:dyDescent="0.35">
      <c r="A34" s="180" t="s">
        <v>58</v>
      </c>
      <c r="B34" s="447" t="s">
        <v>59</v>
      </c>
      <c r="C34" s="423" t="s">
        <v>45</v>
      </c>
      <c r="D34" s="428" t="s">
        <v>2</v>
      </c>
      <c r="E34" s="425">
        <v>1</v>
      </c>
      <c r="F34" s="358" t="s">
        <v>8</v>
      </c>
      <c r="G34" s="421">
        <v>2</v>
      </c>
      <c r="H34" s="430" t="s">
        <v>9</v>
      </c>
      <c r="I34" s="580" t="s">
        <v>1766</v>
      </c>
      <c r="J34" s="427">
        <v>3482.36</v>
      </c>
      <c r="K34" s="535">
        <f>J34-(J34*VLOOKUP(H34,'Slevové skupiny'!$B$4:$C$7,2,0))</f>
        <v>3482.36</v>
      </c>
      <c r="L34" s="826"/>
      <c r="M34" s="816"/>
    </row>
    <row r="35" spans="1:13" ht="15" thickBot="1" x14ac:dyDescent="0.35">
      <c r="A35" s="180" t="s">
        <v>60</v>
      </c>
      <c r="B35" s="447" t="s">
        <v>61</v>
      </c>
      <c r="C35" s="423" t="s">
        <v>46</v>
      </c>
      <c r="D35" s="428" t="s">
        <v>2</v>
      </c>
      <c r="E35" s="425">
        <v>1</v>
      </c>
      <c r="F35" s="358" t="s">
        <v>8</v>
      </c>
      <c r="G35" s="421">
        <v>2.2999999999999998</v>
      </c>
      <c r="H35" s="430" t="s">
        <v>9</v>
      </c>
      <c r="I35" s="580" t="s">
        <v>1766</v>
      </c>
      <c r="J35" s="427">
        <v>4052.04</v>
      </c>
      <c r="K35" s="535">
        <f>J35-(J35*VLOOKUP(H35,'Slevové skupiny'!$B$4:$C$7,2,0))</f>
        <v>4052.04</v>
      </c>
      <c r="L35" s="826"/>
      <c r="M35" s="816"/>
    </row>
    <row r="36" spans="1:13" ht="15" thickBot="1" x14ac:dyDescent="0.35">
      <c r="A36" s="180" t="s">
        <v>62</v>
      </c>
      <c r="B36" s="447" t="s">
        <v>63</v>
      </c>
      <c r="C36" s="423" t="s">
        <v>47</v>
      </c>
      <c r="D36" s="428" t="s">
        <v>2</v>
      </c>
      <c r="E36" s="425">
        <v>1</v>
      </c>
      <c r="F36" s="358" t="s">
        <v>8</v>
      </c>
      <c r="G36" s="421">
        <v>2.7</v>
      </c>
      <c r="H36" s="430" t="s">
        <v>9</v>
      </c>
      <c r="I36" s="580" t="s">
        <v>1766</v>
      </c>
      <c r="J36" s="427">
        <v>4623.0200000000004</v>
      </c>
      <c r="K36" s="535">
        <f>J36-(J36*VLOOKUP(H36,'Slevové skupiny'!$B$4:$C$7,2,0))</f>
        <v>4623.0200000000004</v>
      </c>
      <c r="L36" s="826"/>
      <c r="M36" s="816"/>
    </row>
    <row r="37" spans="1:13" ht="15" thickBot="1" x14ac:dyDescent="0.35">
      <c r="A37" s="180" t="s">
        <v>64</v>
      </c>
      <c r="B37" s="447" t="s">
        <v>65</v>
      </c>
      <c r="C37" s="423" t="s">
        <v>48</v>
      </c>
      <c r="D37" s="428" t="s">
        <v>2</v>
      </c>
      <c r="E37" s="425">
        <v>1</v>
      </c>
      <c r="F37" s="358" t="s">
        <v>8</v>
      </c>
      <c r="G37" s="421">
        <v>3</v>
      </c>
      <c r="H37" s="430" t="s">
        <v>9</v>
      </c>
      <c r="I37" s="580" t="s">
        <v>1766</v>
      </c>
      <c r="J37" s="427">
        <v>5193.9799999999996</v>
      </c>
      <c r="K37" s="535">
        <f>J37-(J37*VLOOKUP(H37,'Slevové skupiny'!$B$4:$C$7,2,0))</f>
        <v>5193.9799999999996</v>
      </c>
      <c r="L37" s="826"/>
      <c r="M37" s="816"/>
    </row>
    <row r="38" spans="1:13" ht="15" thickBot="1" x14ac:dyDescent="0.35">
      <c r="A38" s="180" t="s">
        <v>66</v>
      </c>
      <c r="B38" s="447" t="s">
        <v>67</v>
      </c>
      <c r="C38" s="423" t="s">
        <v>49</v>
      </c>
      <c r="D38" s="428" t="s">
        <v>2</v>
      </c>
      <c r="E38" s="425">
        <v>1</v>
      </c>
      <c r="F38" s="358" t="s">
        <v>8</v>
      </c>
      <c r="G38" s="421">
        <v>3.4</v>
      </c>
      <c r="H38" s="430" t="s">
        <v>9</v>
      </c>
      <c r="I38" s="580" t="s">
        <v>1766</v>
      </c>
      <c r="J38" s="427">
        <v>5763.66</v>
      </c>
      <c r="K38" s="535">
        <f>J38-(J38*VLOOKUP(H38,'Slevové skupiny'!$B$4:$C$7,2,0))</f>
        <v>5763.66</v>
      </c>
      <c r="L38" s="826"/>
      <c r="M38" s="816"/>
    </row>
    <row r="39" spans="1:13" ht="15" thickBot="1" x14ac:dyDescent="0.35">
      <c r="A39" s="180" t="s">
        <v>68</v>
      </c>
      <c r="B39" s="447" t="s">
        <v>69</v>
      </c>
      <c r="C39" s="423" t="s">
        <v>50</v>
      </c>
      <c r="D39" s="428" t="s">
        <v>2</v>
      </c>
      <c r="E39" s="425">
        <v>1</v>
      </c>
      <c r="F39" s="358" t="s">
        <v>8</v>
      </c>
      <c r="G39" s="421">
        <v>3.7</v>
      </c>
      <c r="H39" s="430" t="s">
        <v>9</v>
      </c>
      <c r="I39" s="580" t="s">
        <v>1766</v>
      </c>
      <c r="J39" s="427">
        <v>6330.75</v>
      </c>
      <c r="K39" s="535">
        <f>J39-(J39*VLOOKUP(H39,'Slevové skupiny'!$B$4:$C$7,2,0))</f>
        <v>6330.75</v>
      </c>
      <c r="L39" s="826"/>
      <c r="M39" s="816"/>
    </row>
    <row r="40" spans="1:13" ht="15" thickBot="1" x14ac:dyDescent="0.35">
      <c r="A40" s="180" t="s">
        <v>70</v>
      </c>
      <c r="B40" s="447" t="s">
        <v>71</v>
      </c>
      <c r="C40" s="423" t="s">
        <v>51</v>
      </c>
      <c r="D40" s="428" t="s">
        <v>2</v>
      </c>
      <c r="E40" s="425">
        <v>1</v>
      </c>
      <c r="F40" s="358" t="s">
        <v>8</v>
      </c>
      <c r="G40" s="421">
        <v>4.0999999999999996</v>
      </c>
      <c r="H40" s="430" t="s">
        <v>9</v>
      </c>
      <c r="I40" s="580" t="s">
        <v>1766</v>
      </c>
      <c r="J40" s="427">
        <v>6903.01</v>
      </c>
      <c r="K40" s="535">
        <f>J40-(J40*VLOOKUP(H40,'Slevové skupiny'!$B$4:$C$7,2,0))</f>
        <v>6903.01</v>
      </c>
      <c r="L40" s="826"/>
      <c r="M40" s="816"/>
    </row>
    <row r="41" spans="1:13" ht="15" thickBot="1" x14ac:dyDescent="0.35">
      <c r="A41" s="180" t="s">
        <v>72</v>
      </c>
      <c r="B41" s="447" t="s">
        <v>73</v>
      </c>
      <c r="C41" s="423" t="s">
        <v>52</v>
      </c>
      <c r="D41" s="428" t="s">
        <v>2</v>
      </c>
      <c r="E41" s="425">
        <v>1</v>
      </c>
      <c r="F41" s="358" t="s">
        <v>8</v>
      </c>
      <c r="G41" s="421">
        <v>4.4000000000000004</v>
      </c>
      <c r="H41" s="430" t="s">
        <v>9</v>
      </c>
      <c r="I41" s="580" t="s">
        <v>1766</v>
      </c>
      <c r="J41" s="427">
        <v>7774.89</v>
      </c>
      <c r="K41" s="535">
        <f>J41-(J41*VLOOKUP(H41,'Slevové skupiny'!$B$4:$C$7,2,0))</f>
        <v>7774.89</v>
      </c>
      <c r="L41" s="826"/>
      <c r="M41" s="816"/>
    </row>
    <row r="42" spans="1:13" ht="15" thickBot="1" x14ac:dyDescent="0.35">
      <c r="A42" s="180" t="s">
        <v>74</v>
      </c>
      <c r="B42" s="447" t="s">
        <v>75</v>
      </c>
      <c r="C42" s="423" t="s">
        <v>53</v>
      </c>
      <c r="D42" s="428" t="s">
        <v>2</v>
      </c>
      <c r="E42" s="425">
        <v>1</v>
      </c>
      <c r="F42" s="358" t="s">
        <v>8</v>
      </c>
      <c r="G42" s="421">
        <v>4.8</v>
      </c>
      <c r="H42" s="430" t="s">
        <v>9</v>
      </c>
      <c r="I42" s="580" t="s">
        <v>1766</v>
      </c>
      <c r="J42" s="427">
        <v>8043.66</v>
      </c>
      <c r="K42" s="535">
        <f>J42-(J42*VLOOKUP(H42,'Slevové skupiny'!$B$4:$C$7,2,0))</f>
        <v>8043.66</v>
      </c>
      <c r="L42" s="826"/>
      <c r="M42" s="816"/>
    </row>
    <row r="43" spans="1:13" ht="15" thickBot="1" x14ac:dyDescent="0.35">
      <c r="A43" s="180" t="s">
        <v>76</v>
      </c>
      <c r="B43" s="447" t="s">
        <v>77</v>
      </c>
      <c r="C43" s="423" t="s">
        <v>54</v>
      </c>
      <c r="D43" s="428" t="s">
        <v>2</v>
      </c>
      <c r="E43" s="425">
        <v>1</v>
      </c>
      <c r="F43" s="358" t="s">
        <v>8</v>
      </c>
      <c r="G43" s="421">
        <v>5.0999999999999996</v>
      </c>
      <c r="H43" s="430" t="s">
        <v>9</v>
      </c>
      <c r="I43" s="580" t="s">
        <v>1766</v>
      </c>
      <c r="J43" s="427">
        <v>8614.6200000000008</v>
      </c>
      <c r="K43" s="535">
        <f>J43-(J43*VLOOKUP(H43,'Slevové skupiny'!$B$4:$C$7,2,0))</f>
        <v>8614.6200000000008</v>
      </c>
      <c r="L43" s="826"/>
      <c r="M43" s="816"/>
    </row>
    <row r="44" spans="1:13" ht="15" thickBot="1" x14ac:dyDescent="0.35">
      <c r="A44" s="180" t="s">
        <v>78</v>
      </c>
      <c r="B44" s="447" t="s">
        <v>79</v>
      </c>
      <c r="C44" s="423" t="s">
        <v>80</v>
      </c>
      <c r="D44" s="428" t="s">
        <v>2</v>
      </c>
      <c r="E44" s="425">
        <v>1</v>
      </c>
      <c r="F44" s="358" t="s">
        <v>8</v>
      </c>
      <c r="G44" s="421">
        <v>5.5</v>
      </c>
      <c r="H44" s="430" t="s">
        <v>9</v>
      </c>
      <c r="I44" s="580" t="s">
        <v>1766</v>
      </c>
      <c r="J44" s="427">
        <v>9186.8799999999992</v>
      </c>
      <c r="K44" s="535">
        <f>J44-(J44*VLOOKUP(H44,'Slevové skupiny'!$B$4:$C$7,2,0))</f>
        <v>9186.8799999999992</v>
      </c>
      <c r="L44" s="826"/>
      <c r="M44" s="816"/>
    </row>
    <row r="45" spans="1:13" ht="15" thickBot="1" x14ac:dyDescent="0.35">
      <c r="A45" s="180" t="s">
        <v>81</v>
      </c>
      <c r="B45" s="447" t="s">
        <v>82</v>
      </c>
      <c r="C45" s="423" t="s">
        <v>83</v>
      </c>
      <c r="D45" s="428" t="s">
        <v>2</v>
      </c>
      <c r="E45" s="425">
        <v>1</v>
      </c>
      <c r="F45" s="358" t="s">
        <v>8</v>
      </c>
      <c r="G45" s="421">
        <v>5.8</v>
      </c>
      <c r="H45" s="430" t="s">
        <v>9</v>
      </c>
      <c r="I45" s="580" t="s">
        <v>1766</v>
      </c>
      <c r="J45" s="427">
        <v>9856.86</v>
      </c>
      <c r="K45" s="535">
        <f>J45-(J45*VLOOKUP(H45,'Slevové skupiny'!$B$4:$C$7,2,0))</f>
        <v>9856.86</v>
      </c>
      <c r="L45" s="826"/>
      <c r="M45" s="816"/>
    </row>
    <row r="46" spans="1:13" ht="15" thickBot="1" x14ac:dyDescent="0.35">
      <c r="A46" s="181" t="s">
        <v>84</v>
      </c>
      <c r="B46" s="460" t="s">
        <v>85</v>
      </c>
      <c r="C46" s="461" t="s">
        <v>86</v>
      </c>
      <c r="D46" s="462" t="s">
        <v>2</v>
      </c>
      <c r="E46" s="463">
        <v>1</v>
      </c>
      <c r="F46" s="376" t="s">
        <v>8</v>
      </c>
      <c r="G46" s="464">
        <v>6.2</v>
      </c>
      <c r="H46" s="433" t="s">
        <v>9</v>
      </c>
      <c r="I46" s="572" t="s">
        <v>1766</v>
      </c>
      <c r="J46" s="435">
        <v>10640.01</v>
      </c>
      <c r="K46" s="536">
        <f>J46-(J46*VLOOKUP(H46,'Slevové skupiny'!$B$4:$C$7,2,0))</f>
        <v>10640.01</v>
      </c>
      <c r="L46" s="826"/>
      <c r="M46" s="816"/>
    </row>
    <row r="47" spans="1:13" ht="15.75" hidden="1" customHeight="1" thickBot="1" x14ac:dyDescent="0.35">
      <c r="A47" s="258" t="s">
        <v>87</v>
      </c>
      <c r="B47" s="262" t="s">
        <v>88</v>
      </c>
      <c r="C47" s="176" t="s">
        <v>50</v>
      </c>
      <c r="D47" s="91" t="s">
        <v>2</v>
      </c>
      <c r="E47" s="83">
        <v>1</v>
      </c>
      <c r="F47" s="92" t="s">
        <v>16</v>
      </c>
      <c r="G47" s="84">
        <v>5.8</v>
      </c>
      <c r="H47" s="574" t="s">
        <v>9</v>
      </c>
      <c r="I47" s="581" t="s">
        <v>1765</v>
      </c>
      <c r="J47" s="345">
        <v>1770.27</v>
      </c>
      <c r="K47" s="542">
        <f>J47-(J47*VLOOKUP(H47,'Slevové skupiny'!$B$4:$C$7,2,0))</f>
        <v>1770.27</v>
      </c>
      <c r="L47" s="826" t="s">
        <v>1717</v>
      </c>
      <c r="M47" s="344"/>
    </row>
    <row r="48" spans="1:13" ht="15.75" hidden="1" customHeight="1" thickBot="1" x14ac:dyDescent="0.35">
      <c r="A48" s="259" t="s">
        <v>89</v>
      </c>
      <c r="B48" s="263" t="s">
        <v>90</v>
      </c>
      <c r="C48" s="177" t="s">
        <v>91</v>
      </c>
      <c r="D48" s="85" t="s">
        <v>2</v>
      </c>
      <c r="E48" s="86">
        <v>1</v>
      </c>
      <c r="F48" s="93" t="s">
        <v>16</v>
      </c>
      <c r="G48" s="87">
        <v>6.2</v>
      </c>
      <c r="H48" s="575" t="s">
        <v>9</v>
      </c>
      <c r="I48" s="582" t="s">
        <v>1765</v>
      </c>
      <c r="J48" s="346">
        <v>2089.5500000000002</v>
      </c>
      <c r="K48" s="543">
        <f>J48-(J48*VLOOKUP(H48,'Slevové skupiny'!$B$4:$C$7,2,0))</f>
        <v>2089.5500000000002</v>
      </c>
      <c r="L48" s="826"/>
      <c r="M48" s="344"/>
    </row>
    <row r="49" spans="1:13" ht="15.75" hidden="1" customHeight="1" thickBot="1" x14ac:dyDescent="0.35">
      <c r="A49" s="260" t="s">
        <v>92</v>
      </c>
      <c r="B49" s="263" t="s">
        <v>93</v>
      </c>
      <c r="C49" s="177" t="s">
        <v>94</v>
      </c>
      <c r="D49" s="94" t="s">
        <v>2</v>
      </c>
      <c r="E49" s="86">
        <v>1</v>
      </c>
      <c r="F49" s="93" t="s">
        <v>16</v>
      </c>
      <c r="G49" s="87">
        <v>7.5</v>
      </c>
      <c r="H49" s="575" t="s">
        <v>9</v>
      </c>
      <c r="I49" s="582" t="s">
        <v>1765</v>
      </c>
      <c r="J49" s="346">
        <v>2439.91</v>
      </c>
      <c r="K49" s="543">
        <f>J49-(J49*VLOOKUP(H49,'Slevové skupiny'!$B$4:$C$7,2,0))</f>
        <v>2439.91</v>
      </c>
      <c r="L49" s="826"/>
      <c r="M49" s="344"/>
    </row>
    <row r="50" spans="1:13" ht="15.75" hidden="1" customHeight="1" thickBot="1" x14ac:dyDescent="0.35">
      <c r="A50" s="260" t="s">
        <v>95</v>
      </c>
      <c r="B50" s="263" t="s">
        <v>96</v>
      </c>
      <c r="C50" s="177" t="s">
        <v>97</v>
      </c>
      <c r="D50" s="94" t="s">
        <v>2</v>
      </c>
      <c r="E50" s="86">
        <v>1</v>
      </c>
      <c r="F50" s="93" t="s">
        <v>16</v>
      </c>
      <c r="G50" s="87">
        <v>9.1999999999999993</v>
      </c>
      <c r="H50" s="575" t="s">
        <v>9</v>
      </c>
      <c r="I50" s="582" t="s">
        <v>1765</v>
      </c>
      <c r="J50" s="346">
        <v>2819.87</v>
      </c>
      <c r="K50" s="543">
        <f>J50-(J50*VLOOKUP(H50,'Slevové skupiny'!$B$4:$C$7,2,0))</f>
        <v>2819.87</v>
      </c>
      <c r="L50" s="826"/>
      <c r="M50" s="344"/>
    </row>
    <row r="51" spans="1:13" ht="15.75" hidden="1" customHeight="1" thickBot="1" x14ac:dyDescent="0.35">
      <c r="A51" s="260" t="s">
        <v>98</v>
      </c>
      <c r="B51" s="263" t="s">
        <v>99</v>
      </c>
      <c r="C51" s="177" t="s">
        <v>100</v>
      </c>
      <c r="D51" s="94" t="s">
        <v>2</v>
      </c>
      <c r="E51" s="86">
        <v>1</v>
      </c>
      <c r="F51" s="93" t="s">
        <v>16</v>
      </c>
      <c r="G51" s="87">
        <v>10</v>
      </c>
      <c r="H51" s="575" t="s">
        <v>9</v>
      </c>
      <c r="I51" s="582" t="s">
        <v>1765</v>
      </c>
      <c r="J51" s="346">
        <v>3202.8</v>
      </c>
      <c r="K51" s="543">
        <f>J51-(J51*VLOOKUP(H51,'Slevové skupiny'!$B$4:$C$7,2,0))</f>
        <v>3202.8</v>
      </c>
      <c r="L51" s="826"/>
      <c r="M51" s="344"/>
    </row>
    <row r="52" spans="1:13" ht="15.75" hidden="1" customHeight="1" thickBot="1" x14ac:dyDescent="0.35">
      <c r="A52" s="260" t="s">
        <v>101</v>
      </c>
      <c r="B52" s="263" t="s">
        <v>102</v>
      </c>
      <c r="C52" s="177" t="s">
        <v>50</v>
      </c>
      <c r="D52" s="94" t="s">
        <v>2</v>
      </c>
      <c r="E52" s="86">
        <v>1</v>
      </c>
      <c r="F52" s="93" t="s">
        <v>16</v>
      </c>
      <c r="G52" s="87">
        <v>6.1</v>
      </c>
      <c r="H52" s="575" t="s">
        <v>9</v>
      </c>
      <c r="I52" s="582" t="s">
        <v>1765</v>
      </c>
      <c r="J52" s="346">
        <v>1739.18</v>
      </c>
      <c r="K52" s="543">
        <f>J52-(J52*VLOOKUP(H52,'Slevové skupiny'!$B$4:$C$7,2,0))</f>
        <v>1739.18</v>
      </c>
      <c r="L52" s="826"/>
      <c r="M52" s="344"/>
    </row>
    <row r="53" spans="1:13" ht="15.75" hidden="1" customHeight="1" thickBot="1" x14ac:dyDescent="0.35">
      <c r="A53" s="259" t="s">
        <v>103</v>
      </c>
      <c r="B53" s="263" t="s">
        <v>104</v>
      </c>
      <c r="C53" s="177" t="s">
        <v>91</v>
      </c>
      <c r="D53" s="85" t="s">
        <v>2</v>
      </c>
      <c r="E53" s="86">
        <v>1</v>
      </c>
      <c r="F53" s="93" t="s">
        <v>16</v>
      </c>
      <c r="G53" s="87">
        <v>6.7</v>
      </c>
      <c r="H53" s="575" t="s">
        <v>9</v>
      </c>
      <c r="I53" s="582" t="s">
        <v>1765</v>
      </c>
      <c r="J53" s="346">
        <v>2027.39</v>
      </c>
      <c r="K53" s="543">
        <f>J53-(J53*VLOOKUP(H53,'Slevové skupiny'!$B$4:$C$7,2,0))</f>
        <v>2027.39</v>
      </c>
      <c r="L53" s="826"/>
      <c r="M53" s="344"/>
    </row>
    <row r="54" spans="1:13" ht="15.75" hidden="1" customHeight="1" thickBot="1" x14ac:dyDescent="0.35">
      <c r="A54" s="260" t="s">
        <v>105</v>
      </c>
      <c r="B54" s="263" t="s">
        <v>106</v>
      </c>
      <c r="C54" s="177" t="s">
        <v>94</v>
      </c>
      <c r="D54" s="94" t="s">
        <v>2</v>
      </c>
      <c r="E54" s="86">
        <v>1</v>
      </c>
      <c r="F54" s="93" t="s">
        <v>16</v>
      </c>
      <c r="G54" s="87">
        <v>7.8</v>
      </c>
      <c r="H54" s="575" t="s">
        <v>9</v>
      </c>
      <c r="I54" s="582" t="s">
        <v>1765</v>
      </c>
      <c r="J54" s="346">
        <v>2470.9899999999998</v>
      </c>
      <c r="K54" s="543">
        <f>J54-(J54*VLOOKUP(H54,'Slevové skupiny'!$B$4:$C$7,2,0))</f>
        <v>2470.9899999999998</v>
      </c>
      <c r="L54" s="826"/>
      <c r="M54" s="344"/>
    </row>
    <row r="55" spans="1:13" ht="15.75" hidden="1" customHeight="1" thickBot="1" x14ac:dyDescent="0.35">
      <c r="A55" s="259" t="s">
        <v>107</v>
      </c>
      <c r="B55" s="263" t="s">
        <v>108</v>
      </c>
      <c r="C55" s="177" t="s">
        <v>97</v>
      </c>
      <c r="D55" s="85" t="s">
        <v>2</v>
      </c>
      <c r="E55" s="86">
        <v>1</v>
      </c>
      <c r="F55" s="93" t="s">
        <v>16</v>
      </c>
      <c r="G55" s="87">
        <v>9.9</v>
      </c>
      <c r="H55" s="575" t="s">
        <v>9</v>
      </c>
      <c r="I55" s="582" t="s">
        <v>1765</v>
      </c>
      <c r="J55" s="346">
        <v>2972.47</v>
      </c>
      <c r="K55" s="543">
        <f>J55-(J55*VLOOKUP(H55,'Slevové skupiny'!$B$4:$C$7,2,0))</f>
        <v>2972.47</v>
      </c>
      <c r="L55" s="826"/>
      <c r="M55" s="344"/>
    </row>
    <row r="56" spans="1:13" ht="15.75" hidden="1" customHeight="1" thickBot="1" x14ac:dyDescent="0.35">
      <c r="A56" s="261" t="s">
        <v>109</v>
      </c>
      <c r="B56" s="264" t="s">
        <v>110</v>
      </c>
      <c r="C56" s="178" t="s">
        <v>100</v>
      </c>
      <c r="D56" s="88" t="s">
        <v>2</v>
      </c>
      <c r="E56" s="89">
        <v>1</v>
      </c>
      <c r="F56" s="95" t="s">
        <v>16</v>
      </c>
      <c r="G56" s="90">
        <v>11</v>
      </c>
      <c r="H56" s="576" t="s">
        <v>9</v>
      </c>
      <c r="I56" s="582" t="s">
        <v>1765</v>
      </c>
      <c r="J56" s="347">
        <v>3503.67</v>
      </c>
      <c r="K56" s="544">
        <f>J56-(J56*VLOOKUP(H56,'Slevové skupiny'!$B$4:$C$7,2,0))</f>
        <v>3503.67</v>
      </c>
      <c r="L56" s="826"/>
      <c r="M56" s="344"/>
    </row>
    <row r="57" spans="1:13" ht="15" thickBot="1" x14ac:dyDescent="0.35">
      <c r="A57" s="188" t="s">
        <v>1574</v>
      </c>
      <c r="B57" s="436" t="s">
        <v>1585</v>
      </c>
      <c r="C57" s="379" t="s">
        <v>50</v>
      </c>
      <c r="D57" s="380" t="s">
        <v>2</v>
      </c>
      <c r="E57" s="381">
        <v>1</v>
      </c>
      <c r="F57" s="465" t="s">
        <v>8</v>
      </c>
      <c r="G57" s="382">
        <v>6</v>
      </c>
      <c r="H57" s="465" t="s">
        <v>9</v>
      </c>
      <c r="I57" s="577" t="s">
        <v>1766</v>
      </c>
      <c r="J57" s="466">
        <v>1770.27</v>
      </c>
      <c r="K57" s="545">
        <f>J57-(J57*VLOOKUP(H57,'Slevové skupiny'!$B$4:$C$7,2,0))</f>
        <v>1770.27</v>
      </c>
      <c r="L57" s="826" t="s">
        <v>1933</v>
      </c>
      <c r="M57" s="816" t="str">
        <f>VLOOKUP(H57,'Slevové skupiny'!$B$4:$D$7,3,0)</f>
        <v>Sleva 0 %</v>
      </c>
    </row>
    <row r="58" spans="1:13" ht="15" thickBot="1" x14ac:dyDescent="0.35">
      <c r="A58" s="467" t="s">
        <v>1580</v>
      </c>
      <c r="B58" s="444" t="s">
        <v>2000</v>
      </c>
      <c r="C58" s="369" t="s">
        <v>1575</v>
      </c>
      <c r="D58" s="370" t="s">
        <v>2</v>
      </c>
      <c r="E58" s="371">
        <v>1</v>
      </c>
      <c r="F58" s="445" t="s">
        <v>8</v>
      </c>
      <c r="G58" s="372">
        <v>6.5</v>
      </c>
      <c r="H58" s="445" t="s">
        <v>9</v>
      </c>
      <c r="I58" s="583" t="s">
        <v>1766</v>
      </c>
      <c r="J58" s="446">
        <v>2305.1</v>
      </c>
      <c r="K58" s="538">
        <f>J58-(J58*VLOOKUP(H58,'Slevové skupiny'!$B$4:$C$7,2,0))</f>
        <v>2305.1</v>
      </c>
      <c r="L58" s="826"/>
      <c r="M58" s="816"/>
    </row>
    <row r="59" spans="1:13" ht="15" thickBot="1" x14ac:dyDescent="0.35">
      <c r="A59" s="467" t="s">
        <v>1581</v>
      </c>
      <c r="B59" s="444" t="s">
        <v>2001</v>
      </c>
      <c r="C59" s="369" t="s">
        <v>1576</v>
      </c>
      <c r="D59" s="370" t="s">
        <v>2</v>
      </c>
      <c r="E59" s="371">
        <v>1</v>
      </c>
      <c r="F59" s="445" t="s">
        <v>8</v>
      </c>
      <c r="G59" s="372">
        <v>7.8</v>
      </c>
      <c r="H59" s="445" t="s">
        <v>9</v>
      </c>
      <c r="I59" s="583" t="s">
        <v>1766</v>
      </c>
      <c r="J59" s="446">
        <v>2601.37</v>
      </c>
      <c r="K59" s="538">
        <f>J59-(J59*VLOOKUP(H59,'Slevové skupiny'!$B$4:$C$7,2,0))</f>
        <v>2601.37</v>
      </c>
      <c r="L59" s="826"/>
      <c r="M59" s="816"/>
    </row>
    <row r="60" spans="1:13" ht="15" thickBot="1" x14ac:dyDescent="0.35">
      <c r="A60" s="467" t="s">
        <v>1582</v>
      </c>
      <c r="B60" s="444" t="s">
        <v>2002</v>
      </c>
      <c r="C60" s="369" t="s">
        <v>1577</v>
      </c>
      <c r="D60" s="370" t="s">
        <v>2</v>
      </c>
      <c r="E60" s="371">
        <v>1</v>
      </c>
      <c r="F60" s="445" t="s">
        <v>8</v>
      </c>
      <c r="G60" s="372">
        <v>9.5</v>
      </c>
      <c r="H60" s="445" t="s">
        <v>9</v>
      </c>
      <c r="I60" s="583" t="s">
        <v>1766</v>
      </c>
      <c r="J60" s="446">
        <v>2819.87</v>
      </c>
      <c r="K60" s="538">
        <f>J60-(J60*VLOOKUP(H60,'Slevové skupiny'!$B$4:$C$7,2,0))</f>
        <v>2819.87</v>
      </c>
      <c r="L60" s="826"/>
      <c r="M60" s="816"/>
    </row>
    <row r="61" spans="1:13" ht="15" thickBot="1" x14ac:dyDescent="0.35">
      <c r="A61" s="467" t="s">
        <v>1583</v>
      </c>
      <c r="B61" s="444" t="s">
        <v>2003</v>
      </c>
      <c r="C61" s="369" t="s">
        <v>1578</v>
      </c>
      <c r="D61" s="370" t="s">
        <v>2</v>
      </c>
      <c r="E61" s="371">
        <v>1</v>
      </c>
      <c r="F61" s="445" t="s">
        <v>8</v>
      </c>
      <c r="G61" s="372">
        <v>10</v>
      </c>
      <c r="H61" s="445" t="s">
        <v>9</v>
      </c>
      <c r="I61" s="583" t="s">
        <v>1766</v>
      </c>
      <c r="J61" s="446">
        <v>3047.32</v>
      </c>
      <c r="K61" s="538">
        <f>J61-(J61*VLOOKUP(H61,'Slevové skupiny'!$B$4:$C$7,2,0))</f>
        <v>3047.32</v>
      </c>
      <c r="L61" s="826"/>
      <c r="M61" s="816"/>
    </row>
    <row r="62" spans="1:13" ht="15" thickBot="1" x14ac:dyDescent="0.35">
      <c r="A62" s="467" t="s">
        <v>1584</v>
      </c>
      <c r="B62" s="444" t="s">
        <v>2004</v>
      </c>
      <c r="C62" s="369" t="s">
        <v>1579</v>
      </c>
      <c r="D62" s="370" t="s">
        <v>2</v>
      </c>
      <c r="E62" s="371">
        <v>1</v>
      </c>
      <c r="F62" s="445" t="s">
        <v>8</v>
      </c>
      <c r="G62" s="372">
        <v>10.4</v>
      </c>
      <c r="H62" s="445" t="s">
        <v>9</v>
      </c>
      <c r="I62" s="583" t="s">
        <v>1766</v>
      </c>
      <c r="J62" s="446">
        <v>3267.1</v>
      </c>
      <c r="K62" s="538">
        <f>J62-(J62*VLOOKUP(H62,'Slevové skupiny'!$B$4:$C$7,2,0))</f>
        <v>3267.1</v>
      </c>
      <c r="L62" s="826"/>
      <c r="M62" s="816"/>
    </row>
    <row r="63" spans="1:13" ht="15" thickBot="1" x14ac:dyDescent="0.35">
      <c r="A63" s="180" t="s">
        <v>1586</v>
      </c>
      <c r="B63" s="447" t="s">
        <v>102</v>
      </c>
      <c r="C63" s="423" t="s">
        <v>1592</v>
      </c>
      <c r="D63" s="428" t="s">
        <v>2</v>
      </c>
      <c r="E63" s="425">
        <v>1</v>
      </c>
      <c r="F63" s="430" t="s">
        <v>8</v>
      </c>
      <c r="G63" s="421">
        <v>6.4</v>
      </c>
      <c r="H63" s="430" t="s">
        <v>9</v>
      </c>
      <c r="I63" s="580" t="s">
        <v>1766</v>
      </c>
      <c r="J63" s="422">
        <v>1739.18</v>
      </c>
      <c r="K63" s="534">
        <f>J63-(J63*VLOOKUP(H63,'Slevové skupiny'!$B$4:$C$7,2,0))</f>
        <v>1739.18</v>
      </c>
      <c r="L63" s="826"/>
      <c r="M63" s="816"/>
    </row>
    <row r="64" spans="1:13" ht="15" thickBot="1" x14ac:dyDescent="0.35">
      <c r="A64" s="468" t="s">
        <v>1587</v>
      </c>
      <c r="B64" s="447" t="s">
        <v>2005</v>
      </c>
      <c r="C64" s="423" t="s">
        <v>53</v>
      </c>
      <c r="D64" s="428" t="s">
        <v>2</v>
      </c>
      <c r="E64" s="425">
        <v>1</v>
      </c>
      <c r="F64" s="430" t="s">
        <v>8</v>
      </c>
      <c r="G64" s="421">
        <v>7.2</v>
      </c>
      <c r="H64" s="430" t="s">
        <v>9</v>
      </c>
      <c r="I64" s="580" t="s">
        <v>1766</v>
      </c>
      <c r="J64" s="422">
        <v>2016</v>
      </c>
      <c r="K64" s="534">
        <f>J64-(J64*VLOOKUP(H64,'Slevové skupiny'!$B$4:$C$7,2,0))</f>
        <v>2016</v>
      </c>
      <c r="L64" s="826"/>
      <c r="M64" s="816"/>
    </row>
    <row r="65" spans="1:13" ht="15" thickBot="1" x14ac:dyDescent="0.35">
      <c r="A65" s="468" t="s">
        <v>1588</v>
      </c>
      <c r="B65" s="447" t="s">
        <v>2006</v>
      </c>
      <c r="C65" s="423" t="s">
        <v>83</v>
      </c>
      <c r="D65" s="428" t="s">
        <v>2</v>
      </c>
      <c r="E65" s="425">
        <v>1</v>
      </c>
      <c r="F65" s="430" t="s">
        <v>8</v>
      </c>
      <c r="G65" s="421">
        <v>8.4</v>
      </c>
      <c r="H65" s="430" t="s">
        <v>9</v>
      </c>
      <c r="I65" s="580" t="s">
        <v>1766</v>
      </c>
      <c r="J65" s="422">
        <v>2250</v>
      </c>
      <c r="K65" s="534">
        <f>J65-(J65*VLOOKUP(H65,'Slevové skupiny'!$B$4:$C$7,2,0))</f>
        <v>2250</v>
      </c>
      <c r="L65" s="826"/>
      <c r="M65" s="816"/>
    </row>
    <row r="66" spans="1:13" ht="15" thickBot="1" x14ac:dyDescent="0.35">
      <c r="A66" s="468" t="s">
        <v>1591</v>
      </c>
      <c r="B66" s="447" t="s">
        <v>2007</v>
      </c>
      <c r="C66" s="423" t="s">
        <v>97</v>
      </c>
      <c r="D66" s="428" t="s">
        <v>2</v>
      </c>
      <c r="E66" s="425">
        <v>1</v>
      </c>
      <c r="F66" s="430" t="s">
        <v>8</v>
      </c>
      <c r="G66" s="421">
        <v>9.5</v>
      </c>
      <c r="H66" s="430" t="s">
        <v>9</v>
      </c>
      <c r="I66" s="580" t="s">
        <v>1766</v>
      </c>
      <c r="J66" s="422">
        <v>2540</v>
      </c>
      <c r="K66" s="534">
        <f>J66-(J66*VLOOKUP(H66,'Slevové skupiny'!$B$4:$C$7,2,0))</f>
        <v>2540</v>
      </c>
      <c r="L66" s="826"/>
      <c r="M66" s="816"/>
    </row>
    <row r="67" spans="1:13" ht="15" thickBot="1" x14ac:dyDescent="0.35">
      <c r="A67" s="468" t="s">
        <v>1589</v>
      </c>
      <c r="B67" s="447" t="s">
        <v>2008</v>
      </c>
      <c r="C67" s="423" t="s">
        <v>1593</v>
      </c>
      <c r="D67" s="428" t="s">
        <v>2</v>
      </c>
      <c r="E67" s="425">
        <v>1</v>
      </c>
      <c r="F67" s="430" t="s">
        <v>8</v>
      </c>
      <c r="G67" s="421">
        <v>11</v>
      </c>
      <c r="H67" s="430" t="s">
        <v>9</v>
      </c>
      <c r="I67" s="580" t="s">
        <v>1766</v>
      </c>
      <c r="J67" s="422">
        <v>2620</v>
      </c>
      <c r="K67" s="534">
        <f>J67-(J67*VLOOKUP(H67,'Slevové skupiny'!$B$4:$C$7,2,0))</f>
        <v>2620</v>
      </c>
      <c r="L67" s="826"/>
      <c r="M67" s="816"/>
    </row>
    <row r="68" spans="1:13" ht="15" thickBot="1" x14ac:dyDescent="0.35">
      <c r="A68" s="469" t="s">
        <v>1590</v>
      </c>
      <c r="B68" s="460" t="s">
        <v>2009</v>
      </c>
      <c r="C68" s="461" t="s">
        <v>1594</v>
      </c>
      <c r="D68" s="462" t="s">
        <v>2</v>
      </c>
      <c r="E68" s="463">
        <v>1</v>
      </c>
      <c r="F68" s="433" t="s">
        <v>8</v>
      </c>
      <c r="G68" s="464">
        <v>11.2</v>
      </c>
      <c r="H68" s="433" t="s">
        <v>9</v>
      </c>
      <c r="I68" s="572" t="s">
        <v>1766</v>
      </c>
      <c r="J68" s="470">
        <v>2816</v>
      </c>
      <c r="K68" s="546">
        <f>J68-(J68*VLOOKUP(H68,'Slevové skupiny'!$B$4:$C$7,2,0))</f>
        <v>2816</v>
      </c>
      <c r="L68" s="826"/>
      <c r="M68" s="816"/>
    </row>
    <row r="69" spans="1:13" ht="15" thickBot="1" x14ac:dyDescent="0.35">
      <c r="A69" s="188" t="s">
        <v>111</v>
      </c>
      <c r="B69" s="436" t="s">
        <v>2064</v>
      </c>
      <c r="C69" s="379" t="s">
        <v>112</v>
      </c>
      <c r="D69" s="380" t="s">
        <v>2</v>
      </c>
      <c r="E69" s="381">
        <v>500</v>
      </c>
      <c r="F69" s="395" t="s">
        <v>8</v>
      </c>
      <c r="G69" s="382">
        <v>1E-3</v>
      </c>
      <c r="H69" s="465" t="s">
        <v>9</v>
      </c>
      <c r="I69" s="577" t="s">
        <v>1766</v>
      </c>
      <c r="J69" s="384">
        <v>1.48</v>
      </c>
      <c r="K69" s="537">
        <f>J69-(J69*VLOOKUP(H69,'Slevové skupiny'!$B$4:$C$7,2,0))</f>
        <v>1.48</v>
      </c>
      <c r="L69" s="826" t="s">
        <v>1932</v>
      </c>
      <c r="M69" s="816" t="str">
        <f>VLOOKUP(H69,'Slevové skupiny'!$B$4:$D$7,3,0)</f>
        <v>Sleva 0 %</v>
      </c>
    </row>
    <row r="70" spans="1:13" ht="15" thickBot="1" x14ac:dyDescent="0.35">
      <c r="A70" s="183" t="s">
        <v>146</v>
      </c>
      <c r="B70" s="444" t="s">
        <v>2065</v>
      </c>
      <c r="C70" s="369" t="s">
        <v>112</v>
      </c>
      <c r="D70" s="370" t="s">
        <v>2</v>
      </c>
      <c r="E70" s="371">
        <v>500</v>
      </c>
      <c r="F70" s="445" t="s">
        <v>8</v>
      </c>
      <c r="G70" s="372">
        <v>1E-3</v>
      </c>
      <c r="H70" s="445" t="s">
        <v>9</v>
      </c>
      <c r="I70" s="583" t="s">
        <v>1766</v>
      </c>
      <c r="J70" s="446">
        <v>1.9</v>
      </c>
      <c r="K70" s="538">
        <f>J70-(J70*VLOOKUP(H70,'Slevové skupiny'!$B$4:$C$7,2,0))</f>
        <v>1.9</v>
      </c>
      <c r="L70" s="826"/>
      <c r="M70" s="816"/>
    </row>
    <row r="71" spans="1:13" ht="15" thickBot="1" x14ac:dyDescent="0.35">
      <c r="A71" s="180" t="s">
        <v>44</v>
      </c>
      <c r="B71" s="447" t="s">
        <v>2011</v>
      </c>
      <c r="C71" s="423" t="s">
        <v>2010</v>
      </c>
      <c r="D71" s="428" t="s">
        <v>2</v>
      </c>
      <c r="E71" s="425">
        <v>100</v>
      </c>
      <c r="F71" s="358" t="s">
        <v>8</v>
      </c>
      <c r="G71" s="421">
        <v>1.1679999999999999</v>
      </c>
      <c r="H71" s="430" t="s">
        <v>9</v>
      </c>
      <c r="I71" s="580" t="s">
        <v>1766</v>
      </c>
      <c r="J71" s="427">
        <v>84.76</v>
      </c>
      <c r="K71" s="535">
        <f>J71-(J71*VLOOKUP(H71,'Slevové skupiny'!$B$4:$C$7,2,0))</f>
        <v>84.76</v>
      </c>
      <c r="L71" s="826"/>
      <c r="M71" s="816"/>
    </row>
    <row r="72" spans="1:13" ht="15" thickBot="1" x14ac:dyDescent="0.35">
      <c r="A72" s="183" t="s">
        <v>113</v>
      </c>
      <c r="B72" s="444" t="s">
        <v>2012</v>
      </c>
      <c r="C72" s="369"/>
      <c r="D72" s="370" t="s">
        <v>2</v>
      </c>
      <c r="E72" s="371">
        <v>200</v>
      </c>
      <c r="F72" s="365" t="s">
        <v>8</v>
      </c>
      <c r="G72" s="372">
        <v>2E-3</v>
      </c>
      <c r="H72" s="445" t="s">
        <v>9</v>
      </c>
      <c r="I72" s="583" t="s">
        <v>1765</v>
      </c>
      <c r="J72" s="373">
        <v>1.74</v>
      </c>
      <c r="K72" s="539">
        <f>J72-(J72*VLOOKUP(H72,'Slevové skupiny'!$B$4:$C$7,2,0))</f>
        <v>1.74</v>
      </c>
      <c r="L72" s="826"/>
      <c r="M72" s="816"/>
    </row>
    <row r="73" spans="1:13" ht="15" thickBot="1" x14ac:dyDescent="0.35">
      <c r="A73" s="180" t="s">
        <v>121</v>
      </c>
      <c r="B73" s="447" t="s">
        <v>122</v>
      </c>
      <c r="C73" s="423" t="s">
        <v>123</v>
      </c>
      <c r="D73" s="428" t="s">
        <v>2</v>
      </c>
      <c r="E73" s="425">
        <v>1</v>
      </c>
      <c r="F73" s="420" t="s">
        <v>8</v>
      </c>
      <c r="G73" s="421">
        <v>3.5000000000000003E-2</v>
      </c>
      <c r="H73" s="430" t="s">
        <v>9</v>
      </c>
      <c r="I73" s="580" t="s">
        <v>1766</v>
      </c>
      <c r="J73" s="422">
        <v>57.99</v>
      </c>
      <c r="K73" s="534">
        <f>J73-(J73*VLOOKUP(H73,'Slevové skupiny'!$B$4:$C$7,2,0))</f>
        <v>57.99</v>
      </c>
      <c r="L73" s="826"/>
      <c r="M73" s="816"/>
    </row>
    <row r="74" spans="1:13" ht="15" thickBot="1" x14ac:dyDescent="0.35">
      <c r="A74" s="181" t="s">
        <v>124</v>
      </c>
      <c r="B74" s="460" t="s">
        <v>125</v>
      </c>
      <c r="C74" s="461" t="s">
        <v>126</v>
      </c>
      <c r="D74" s="462" t="s">
        <v>2</v>
      </c>
      <c r="E74" s="463">
        <v>1</v>
      </c>
      <c r="F74" s="434" t="s">
        <v>8</v>
      </c>
      <c r="G74" s="464">
        <v>3.5000000000000003E-2</v>
      </c>
      <c r="H74" s="433" t="s">
        <v>9</v>
      </c>
      <c r="I74" s="572" t="s">
        <v>1766</v>
      </c>
      <c r="J74" s="470">
        <v>78.040000000000006</v>
      </c>
      <c r="K74" s="546">
        <f>J74-(J74*VLOOKUP(H74,'Slevové skupiny'!$B$4:$C$7,2,0))</f>
        <v>78.040000000000006</v>
      </c>
      <c r="L74" s="826"/>
      <c r="M74" s="816"/>
    </row>
    <row r="75" spans="1:13" s="2" customFormat="1" ht="15" thickBot="1" x14ac:dyDescent="0.35">
      <c r="A75" s="184" t="s">
        <v>2173</v>
      </c>
      <c r="B75" s="588" t="s">
        <v>2187</v>
      </c>
      <c r="C75" s="697" t="s">
        <v>2177</v>
      </c>
      <c r="D75" s="698" t="s">
        <v>2</v>
      </c>
      <c r="E75" s="699">
        <v>100</v>
      </c>
      <c r="F75" s="700" t="s">
        <v>128</v>
      </c>
      <c r="G75" s="701">
        <v>0.01</v>
      </c>
      <c r="H75" s="585" t="s">
        <v>9</v>
      </c>
      <c r="I75" s="587" t="s">
        <v>1765</v>
      </c>
      <c r="J75" s="702">
        <v>3</v>
      </c>
      <c r="K75" s="539">
        <f>J75-(J75*VLOOKUP(H75,'Slevové skupiny'!$B$4:$C$7,2,0))</f>
        <v>3</v>
      </c>
      <c r="L75" s="826"/>
      <c r="M75" s="816"/>
    </row>
    <row r="76" spans="1:13" s="2" customFormat="1" ht="15" thickBot="1" x14ac:dyDescent="0.35">
      <c r="A76" s="184" t="s">
        <v>2174</v>
      </c>
      <c r="B76" s="588" t="s">
        <v>2188</v>
      </c>
      <c r="C76" s="697" t="s">
        <v>2178</v>
      </c>
      <c r="D76" s="698" t="s">
        <v>2</v>
      </c>
      <c r="E76" s="699">
        <v>100</v>
      </c>
      <c r="F76" s="700" t="s">
        <v>128</v>
      </c>
      <c r="G76" s="701">
        <v>0.01</v>
      </c>
      <c r="H76" s="585" t="s">
        <v>9</v>
      </c>
      <c r="I76" s="587" t="s">
        <v>1765</v>
      </c>
      <c r="J76" s="702">
        <v>4</v>
      </c>
      <c r="K76" s="539">
        <f>J76-(J76*VLOOKUP(H76,'Slevové skupiny'!$B$4:$C$7,2,0))</f>
        <v>4</v>
      </c>
      <c r="L76" s="826"/>
      <c r="M76" s="816"/>
    </row>
    <row r="77" spans="1:13" s="2" customFormat="1" ht="15" thickBot="1" x14ac:dyDescent="0.35">
      <c r="A77" s="184" t="s">
        <v>2175</v>
      </c>
      <c r="B77" s="588" t="s">
        <v>2189</v>
      </c>
      <c r="C77" s="697" t="s">
        <v>2177</v>
      </c>
      <c r="D77" s="698" t="s">
        <v>2</v>
      </c>
      <c r="E77" s="699">
        <v>100</v>
      </c>
      <c r="F77" s="700" t="s">
        <v>128</v>
      </c>
      <c r="G77" s="701">
        <v>0.01</v>
      </c>
      <c r="H77" s="585" t="s">
        <v>9</v>
      </c>
      <c r="I77" s="587" t="s">
        <v>1766</v>
      </c>
      <c r="J77" s="702">
        <v>6</v>
      </c>
      <c r="K77" s="539">
        <f>J77-(J77*VLOOKUP(H77,'Slevové skupiny'!$B$4:$C$7,2,0))</f>
        <v>6</v>
      </c>
      <c r="L77" s="826"/>
      <c r="M77" s="816"/>
    </row>
    <row r="78" spans="1:13" s="2" customFormat="1" ht="15" thickBot="1" x14ac:dyDescent="0.35">
      <c r="A78" s="189" t="s">
        <v>2176</v>
      </c>
      <c r="B78" s="449" t="s">
        <v>2190</v>
      </c>
      <c r="C78" s="697" t="s">
        <v>2178</v>
      </c>
      <c r="D78" s="698" t="s">
        <v>2</v>
      </c>
      <c r="E78" s="699">
        <v>100</v>
      </c>
      <c r="F78" s="700" t="s">
        <v>128</v>
      </c>
      <c r="G78" s="701">
        <v>0.01</v>
      </c>
      <c r="H78" s="585" t="s">
        <v>9</v>
      </c>
      <c r="I78" s="587" t="s">
        <v>1765</v>
      </c>
      <c r="J78" s="476">
        <v>7</v>
      </c>
      <c r="K78" s="539">
        <f>J78-(J78*VLOOKUP(H78,'Slevové skupiny'!$B$4:$C$7,2,0))</f>
        <v>7</v>
      </c>
      <c r="L78" s="826"/>
      <c r="M78" s="816"/>
    </row>
    <row r="79" spans="1:13" ht="15" thickBot="1" x14ac:dyDescent="0.35">
      <c r="A79" s="179" t="s">
        <v>114</v>
      </c>
      <c r="B79" s="455" t="s">
        <v>2061</v>
      </c>
      <c r="C79" s="456" t="s">
        <v>57</v>
      </c>
      <c r="D79" s="457" t="s">
        <v>1</v>
      </c>
      <c r="E79" s="458">
        <v>50</v>
      </c>
      <c r="F79" s="703" t="s">
        <v>115</v>
      </c>
      <c r="G79" s="415">
        <v>1</v>
      </c>
      <c r="H79" s="573" t="s">
        <v>9</v>
      </c>
      <c r="I79" s="579" t="s">
        <v>1766</v>
      </c>
      <c r="J79" s="459">
        <v>22.6</v>
      </c>
      <c r="K79" s="541">
        <f>J79-(J79*VLOOKUP(H79,'Slevové skupiny'!$B$4:$C$7,2,0))</f>
        <v>22.6</v>
      </c>
      <c r="L79" s="826" t="s">
        <v>1718</v>
      </c>
      <c r="M79" s="831" t="str">
        <f>VLOOKUP(H79,'Slevové skupiny'!$B$4:$D$7,3,0)</f>
        <v>Sleva 0 %</v>
      </c>
    </row>
    <row r="80" spans="1:13" ht="15" thickBot="1" x14ac:dyDescent="0.35">
      <c r="A80" s="723" t="s">
        <v>116</v>
      </c>
      <c r="B80" s="444" t="s">
        <v>117</v>
      </c>
      <c r="C80" s="369" t="s">
        <v>118</v>
      </c>
      <c r="D80" s="370" t="s">
        <v>2</v>
      </c>
      <c r="E80" s="371">
        <v>1</v>
      </c>
      <c r="F80" s="471" t="s">
        <v>115</v>
      </c>
      <c r="G80" s="372">
        <v>6</v>
      </c>
      <c r="H80" s="445" t="s">
        <v>9</v>
      </c>
      <c r="I80" s="583" t="s">
        <v>1766</v>
      </c>
      <c r="J80" s="373">
        <v>713.52</v>
      </c>
      <c r="K80" s="539">
        <f>J80-(J80*VLOOKUP(H80,'Slevové skupiny'!$B$4:$C$7,2,0))</f>
        <v>713.52</v>
      </c>
      <c r="L80" s="826"/>
      <c r="M80" s="831"/>
    </row>
    <row r="81" spans="1:14" ht="15" thickBot="1" x14ac:dyDescent="0.35">
      <c r="A81" s="181" t="s">
        <v>119</v>
      </c>
      <c r="B81" s="460" t="s">
        <v>2062</v>
      </c>
      <c r="C81" s="461" t="s">
        <v>120</v>
      </c>
      <c r="D81" s="462" t="s">
        <v>1</v>
      </c>
      <c r="E81" s="463">
        <v>2</v>
      </c>
      <c r="F81" s="434" t="s">
        <v>8</v>
      </c>
      <c r="G81" s="464">
        <v>6.9800000000000001E-2</v>
      </c>
      <c r="H81" s="433" t="s">
        <v>9</v>
      </c>
      <c r="I81" s="572" t="s">
        <v>1766</v>
      </c>
      <c r="J81" s="470">
        <v>97.55</v>
      </c>
      <c r="K81" s="546">
        <f>J81-(J81*VLOOKUP(H81,'Slevové skupiny'!$B$4:$C$7,2,0))</f>
        <v>97.55</v>
      </c>
      <c r="L81" s="826"/>
      <c r="M81" s="831"/>
    </row>
    <row r="82" spans="1:14" ht="15" thickBot="1" x14ac:dyDescent="0.35">
      <c r="A82" s="191" t="s">
        <v>1573</v>
      </c>
      <c r="B82" s="436" t="s">
        <v>2063</v>
      </c>
      <c r="C82" s="724"/>
      <c r="D82" s="380" t="s">
        <v>2</v>
      </c>
      <c r="E82" s="381">
        <v>1</v>
      </c>
      <c r="F82" s="437" t="s">
        <v>8</v>
      </c>
      <c r="G82" s="382">
        <v>4.0999999999999996</v>
      </c>
      <c r="H82" s="465" t="s">
        <v>9</v>
      </c>
      <c r="I82" s="577" t="s">
        <v>1766</v>
      </c>
      <c r="J82" s="466">
        <v>14473</v>
      </c>
      <c r="K82" s="545">
        <f>J82-(J82*VLOOKUP(H82,'Slevové skupiny'!$B$4:$C$7,2,0))</f>
        <v>14473</v>
      </c>
      <c r="L82" s="826" t="s">
        <v>1980</v>
      </c>
      <c r="M82" s="816" t="str">
        <f>VLOOKUP(H82,'Slevové skupiny'!$B$4:$D$7,3,0)</f>
        <v>Sleva 0 %</v>
      </c>
    </row>
    <row r="83" spans="1:14" ht="15" thickBot="1" x14ac:dyDescent="0.35">
      <c r="A83" s="180" t="s">
        <v>127</v>
      </c>
      <c r="B83" s="447" t="s">
        <v>2096</v>
      </c>
      <c r="C83" s="423" t="s">
        <v>2097</v>
      </c>
      <c r="D83" s="428" t="s">
        <v>2</v>
      </c>
      <c r="E83" s="425">
        <v>1</v>
      </c>
      <c r="F83" s="420" t="s">
        <v>8</v>
      </c>
      <c r="G83" s="421">
        <v>0.18</v>
      </c>
      <c r="H83" s="430" t="s">
        <v>9</v>
      </c>
      <c r="I83" s="580" t="s">
        <v>1766</v>
      </c>
      <c r="J83" s="427">
        <v>866.1</v>
      </c>
      <c r="K83" s="535">
        <f>J83-(J83*VLOOKUP(H83,'Slevové skupiny'!$B$4:$C$7,2,0))</f>
        <v>866.1</v>
      </c>
      <c r="L83" s="826"/>
      <c r="M83" s="816"/>
    </row>
    <row r="84" spans="1:14" ht="15" thickBot="1" x14ac:dyDescent="0.35">
      <c r="A84" s="183" t="s">
        <v>1974</v>
      </c>
      <c r="B84" s="444" t="s">
        <v>2098</v>
      </c>
      <c r="C84" s="369" t="s">
        <v>2099</v>
      </c>
      <c r="D84" s="370" t="s">
        <v>2</v>
      </c>
      <c r="E84" s="371">
        <v>1</v>
      </c>
      <c r="F84" s="471" t="s">
        <v>8</v>
      </c>
      <c r="G84" s="372">
        <v>0.3</v>
      </c>
      <c r="H84" s="445" t="s">
        <v>9</v>
      </c>
      <c r="I84" s="583" t="s">
        <v>1766</v>
      </c>
      <c r="J84" s="446">
        <v>1860</v>
      </c>
      <c r="K84" s="538">
        <f>J84-(J84*VLOOKUP(H84,'Slevové skupiny'!$B$4:$C$7,2,0))</f>
        <v>1860</v>
      </c>
      <c r="L84" s="826"/>
      <c r="M84" s="816"/>
    </row>
    <row r="85" spans="1:14" ht="15" thickBot="1" x14ac:dyDescent="0.35">
      <c r="A85" s="180" t="s">
        <v>1975</v>
      </c>
      <c r="B85" s="447" t="s">
        <v>2044</v>
      </c>
      <c r="C85" s="423" t="s">
        <v>2100</v>
      </c>
      <c r="D85" s="428" t="s">
        <v>2</v>
      </c>
      <c r="E85" s="425">
        <v>1</v>
      </c>
      <c r="F85" s="420" t="s">
        <v>8</v>
      </c>
      <c r="G85" s="421">
        <v>0.15</v>
      </c>
      <c r="H85" s="430" t="s">
        <v>9</v>
      </c>
      <c r="I85" s="580" t="s">
        <v>1766</v>
      </c>
      <c r="J85" s="422">
        <v>1250</v>
      </c>
      <c r="K85" s="534">
        <f>J85-(J85*VLOOKUP(H85,'Slevové skupiny'!$B$4:$C$7,2,0))</f>
        <v>1250</v>
      </c>
      <c r="L85" s="826"/>
      <c r="M85" s="816"/>
    </row>
    <row r="86" spans="1:14" ht="15" thickBot="1" x14ac:dyDescent="0.35">
      <c r="A86" s="183" t="s">
        <v>1972</v>
      </c>
      <c r="B86" s="444" t="s">
        <v>2102</v>
      </c>
      <c r="C86" s="369" t="s">
        <v>2101</v>
      </c>
      <c r="D86" s="370" t="s">
        <v>2</v>
      </c>
      <c r="E86" s="371">
        <v>1</v>
      </c>
      <c r="F86" s="471" t="s">
        <v>8</v>
      </c>
      <c r="G86" s="372">
        <v>0.53</v>
      </c>
      <c r="H86" s="445" t="s">
        <v>9</v>
      </c>
      <c r="I86" s="445" t="s">
        <v>1766</v>
      </c>
      <c r="J86" s="373">
        <v>2852</v>
      </c>
      <c r="K86" s="539">
        <f>J86-(J86*VLOOKUP(H86,'Slevové skupiny'!$B$4:$C$7,2,0))</f>
        <v>2852</v>
      </c>
      <c r="L86" s="826"/>
      <c r="M86" s="816"/>
    </row>
    <row r="87" spans="1:14" ht="15" thickBot="1" x14ac:dyDescent="0.35">
      <c r="A87" s="189" t="s">
        <v>1973</v>
      </c>
      <c r="B87" s="449" t="s">
        <v>2103</v>
      </c>
      <c r="C87" s="450" t="s">
        <v>2101</v>
      </c>
      <c r="D87" s="451" t="s">
        <v>2</v>
      </c>
      <c r="E87" s="452">
        <v>1</v>
      </c>
      <c r="F87" s="472" t="s">
        <v>8</v>
      </c>
      <c r="G87" s="453">
        <v>0.53</v>
      </c>
      <c r="H87" s="490" t="s">
        <v>9</v>
      </c>
      <c r="I87" s="578" t="s">
        <v>1766</v>
      </c>
      <c r="J87" s="454">
        <v>2424</v>
      </c>
      <c r="K87" s="540">
        <f>J87-(J87*VLOOKUP(H87,'Slevové skupiny'!$B$4:$C$7,2,0))</f>
        <v>2424</v>
      </c>
      <c r="L87" s="826"/>
      <c r="M87" s="816"/>
      <c r="N87" s="597"/>
    </row>
    <row r="88" spans="1:14" ht="15" thickBot="1" x14ac:dyDescent="0.35">
      <c r="A88" s="426" t="s">
        <v>129</v>
      </c>
      <c r="B88" s="705" t="s">
        <v>130</v>
      </c>
      <c r="C88" s="423" t="s">
        <v>15</v>
      </c>
      <c r="D88" s="428" t="s">
        <v>2</v>
      </c>
      <c r="E88" s="425">
        <v>10</v>
      </c>
      <c r="F88" s="420" t="s">
        <v>128</v>
      </c>
      <c r="G88" s="421">
        <v>0.1</v>
      </c>
      <c r="H88" s="430" t="s">
        <v>9</v>
      </c>
      <c r="I88" s="580" t="s">
        <v>1766</v>
      </c>
      <c r="J88" s="427">
        <v>115.85</v>
      </c>
      <c r="K88" s="535">
        <f>J88-(J88*VLOOKUP(H88,'Slevové skupiny'!$B$4:$C$7,2,0))</f>
        <v>115.85</v>
      </c>
      <c r="L88" s="826"/>
      <c r="M88" s="816"/>
    </row>
    <row r="89" spans="1:14" ht="15" thickBot="1" x14ac:dyDescent="0.35">
      <c r="A89" s="426" t="s">
        <v>131</v>
      </c>
      <c r="B89" s="705" t="s">
        <v>132</v>
      </c>
      <c r="C89" s="423" t="s">
        <v>18</v>
      </c>
      <c r="D89" s="428" t="s">
        <v>2</v>
      </c>
      <c r="E89" s="425">
        <v>10</v>
      </c>
      <c r="F89" s="420" t="s">
        <v>128</v>
      </c>
      <c r="G89" s="421">
        <v>0.1</v>
      </c>
      <c r="H89" s="430" t="s">
        <v>9</v>
      </c>
      <c r="I89" s="580" t="s">
        <v>1766</v>
      </c>
      <c r="J89" s="427">
        <v>115.85</v>
      </c>
      <c r="K89" s="535">
        <f>J89-(J89*VLOOKUP(H89,'Slevové skupiny'!$B$4:$C$7,2,0))</f>
        <v>115.85</v>
      </c>
      <c r="L89" s="826"/>
      <c r="M89" s="816"/>
    </row>
    <row r="90" spans="1:14" ht="15" thickBot="1" x14ac:dyDescent="0.35">
      <c r="A90" s="426" t="s">
        <v>133</v>
      </c>
      <c r="B90" s="705" t="s">
        <v>134</v>
      </c>
      <c r="C90" s="423" t="s">
        <v>20</v>
      </c>
      <c r="D90" s="428" t="s">
        <v>2</v>
      </c>
      <c r="E90" s="425">
        <v>10</v>
      </c>
      <c r="F90" s="420" t="s">
        <v>128</v>
      </c>
      <c r="G90" s="421">
        <v>0.1</v>
      </c>
      <c r="H90" s="430" t="s">
        <v>9</v>
      </c>
      <c r="I90" s="580" t="s">
        <v>1766</v>
      </c>
      <c r="J90" s="427">
        <v>122.98</v>
      </c>
      <c r="K90" s="535">
        <f>J90-(J90*VLOOKUP(H90,'Slevové skupiny'!$B$4:$C$7,2,0))</f>
        <v>122.98</v>
      </c>
      <c r="L90" s="826"/>
      <c r="M90" s="816"/>
    </row>
    <row r="91" spans="1:14" ht="15" customHeight="1" thickBot="1" x14ac:dyDescent="0.35">
      <c r="A91" s="188" t="s">
        <v>143</v>
      </c>
      <c r="B91" s="436" t="s">
        <v>144</v>
      </c>
      <c r="C91" s="598" t="s">
        <v>3</v>
      </c>
      <c r="D91" s="380" t="s">
        <v>2</v>
      </c>
      <c r="E91" s="381">
        <v>1</v>
      </c>
      <c r="F91" s="437" t="s">
        <v>128</v>
      </c>
      <c r="G91" s="382">
        <v>3.4000000000000002E-2</v>
      </c>
      <c r="H91" s="465" t="s">
        <v>9</v>
      </c>
      <c r="I91" s="577" t="s">
        <v>1766</v>
      </c>
      <c r="J91" s="466">
        <v>106.03</v>
      </c>
      <c r="K91" s="545">
        <f>J91-(J91*VLOOKUP(H91,'Slevové skupiny'!$B$4:$C$7,2,0))</f>
        <v>106.03</v>
      </c>
      <c r="L91" s="826"/>
      <c r="M91" s="816"/>
    </row>
    <row r="92" spans="1:14" ht="15" thickBot="1" x14ac:dyDescent="0.35">
      <c r="A92" s="184" t="s">
        <v>145</v>
      </c>
      <c r="B92" s="588" t="s">
        <v>1793</v>
      </c>
      <c r="C92" s="599" t="s">
        <v>4</v>
      </c>
      <c r="D92" s="473" t="s">
        <v>2</v>
      </c>
      <c r="E92" s="452">
        <v>1</v>
      </c>
      <c r="F92" s="388" t="s">
        <v>8</v>
      </c>
      <c r="G92" s="453">
        <v>0.53</v>
      </c>
      <c r="H92" s="596" t="s">
        <v>9</v>
      </c>
      <c r="I92" s="578" t="s">
        <v>1766</v>
      </c>
      <c r="J92" s="454">
        <v>607.49</v>
      </c>
      <c r="K92" s="540">
        <f>J92-(J92*VLOOKUP(H92,'Slevové skupiny'!$B$4:$C$7,2,0))</f>
        <v>607.49</v>
      </c>
      <c r="L92" s="827"/>
      <c r="M92" s="830"/>
    </row>
    <row r="93" spans="1:14" x14ac:dyDescent="0.3">
      <c r="A93" s="708" t="s">
        <v>1614</v>
      </c>
      <c r="B93" s="455" t="s">
        <v>2091</v>
      </c>
      <c r="C93" s="706" t="s">
        <v>15</v>
      </c>
      <c r="D93" s="704" t="s">
        <v>2</v>
      </c>
      <c r="E93" s="458">
        <v>10</v>
      </c>
      <c r="F93" s="351" t="s">
        <v>128</v>
      </c>
      <c r="G93" s="415">
        <v>5.8200000000000002E-2</v>
      </c>
      <c r="H93" s="573" t="s">
        <v>9</v>
      </c>
      <c r="I93" s="573" t="s">
        <v>1766</v>
      </c>
      <c r="J93" s="459">
        <v>102</v>
      </c>
      <c r="K93" s="709">
        <f>J93-(J93*VLOOKUP(H93,'Slevové skupiny'!$B$4:$C$7,2,0))</f>
        <v>102</v>
      </c>
      <c r="L93" s="832" t="s">
        <v>1995</v>
      </c>
      <c r="M93" s="835" t="str">
        <f>VLOOKUP(H94,'Slevové skupiny'!$B$4:$D$7,3,0)</f>
        <v>Sleva 0 %</v>
      </c>
    </row>
    <row r="94" spans="1:14" ht="15" customHeight="1" x14ac:dyDescent="0.3">
      <c r="A94" s="267" t="s">
        <v>1879</v>
      </c>
      <c r="B94" s="710" t="s">
        <v>1872</v>
      </c>
      <c r="C94" s="711" t="s">
        <v>18</v>
      </c>
      <c r="D94" s="712" t="s">
        <v>2</v>
      </c>
      <c r="E94" s="713">
        <v>50</v>
      </c>
      <c r="F94" s="420" t="s">
        <v>128</v>
      </c>
      <c r="G94" s="714">
        <v>0.12</v>
      </c>
      <c r="H94" s="715" t="s">
        <v>9</v>
      </c>
      <c r="I94" s="716" t="s">
        <v>1766</v>
      </c>
      <c r="J94" s="717">
        <v>265</v>
      </c>
      <c r="K94" s="709">
        <f>J94-(J94*VLOOKUP(H94,'Slevové skupiny'!$B$4:$C$7,2,0))</f>
        <v>265</v>
      </c>
      <c r="L94" s="833"/>
      <c r="M94" s="836"/>
    </row>
    <row r="95" spans="1:14" x14ac:dyDescent="0.3">
      <c r="A95" s="180" t="s">
        <v>1880</v>
      </c>
      <c r="B95" s="447" t="s">
        <v>1873</v>
      </c>
      <c r="C95" s="718" t="s">
        <v>20</v>
      </c>
      <c r="D95" s="423" t="s">
        <v>2</v>
      </c>
      <c r="E95" s="425">
        <v>50</v>
      </c>
      <c r="F95" s="420" t="s">
        <v>128</v>
      </c>
      <c r="G95" s="719">
        <v>0.12</v>
      </c>
      <c r="H95" s="430" t="s">
        <v>9</v>
      </c>
      <c r="I95" s="430" t="s">
        <v>1766</v>
      </c>
      <c r="J95" s="422">
        <v>282</v>
      </c>
      <c r="K95" s="720">
        <f>J95-(J95*VLOOKUP(H95,'Slevové skupiny'!$B$4:$C$7,2,0))</f>
        <v>282</v>
      </c>
      <c r="L95" s="833"/>
      <c r="M95" s="836"/>
    </row>
    <row r="96" spans="1:14" ht="15" thickBot="1" x14ac:dyDescent="0.35">
      <c r="A96" s="181" t="s">
        <v>1881</v>
      </c>
      <c r="B96" s="460" t="s">
        <v>1874</v>
      </c>
      <c r="C96" s="707" t="s">
        <v>22</v>
      </c>
      <c r="D96" s="461" t="s">
        <v>2</v>
      </c>
      <c r="E96" s="463">
        <v>50</v>
      </c>
      <c r="F96" s="434" t="s">
        <v>128</v>
      </c>
      <c r="G96" s="721">
        <v>0.14000000000000001</v>
      </c>
      <c r="H96" s="433" t="s">
        <v>9</v>
      </c>
      <c r="I96" s="433" t="s">
        <v>1766</v>
      </c>
      <c r="J96" s="470">
        <v>146.9</v>
      </c>
      <c r="K96" s="722">
        <f>J96-(J96*VLOOKUP(H96,'Slevové skupiny'!$B$4:$C$7,2,0))</f>
        <v>146.9</v>
      </c>
      <c r="L96" s="834"/>
      <c r="M96" s="837"/>
    </row>
    <row r="97" spans="1:13" ht="15" customHeight="1" thickBot="1" x14ac:dyDescent="0.35">
      <c r="A97" s="188" t="s">
        <v>135</v>
      </c>
      <c r="B97" s="436" t="s">
        <v>136</v>
      </c>
      <c r="C97" s="589" t="s">
        <v>137</v>
      </c>
      <c r="D97" s="590" t="s">
        <v>2</v>
      </c>
      <c r="E97" s="591">
        <v>1</v>
      </c>
      <c r="F97" s="592" t="s">
        <v>8</v>
      </c>
      <c r="G97" s="593">
        <v>7</v>
      </c>
      <c r="H97" s="584" t="s">
        <v>9</v>
      </c>
      <c r="I97" s="586" t="s">
        <v>1766</v>
      </c>
      <c r="J97" s="594">
        <v>6813.84</v>
      </c>
      <c r="K97" s="595">
        <f>J97-(J97*VLOOKUP(H97,'Slevové skupiny'!$B$4:$C$7,2,0))</f>
        <v>6813.84</v>
      </c>
      <c r="L97" s="825" t="s">
        <v>1719</v>
      </c>
      <c r="M97" s="817" t="str">
        <f>VLOOKUP(H97,'Slevové skupiny'!$B$4:$D$7,3,0)</f>
        <v>Sleva 0 %</v>
      </c>
    </row>
    <row r="98" spans="1:13" ht="15.75" customHeight="1" thickBot="1" x14ac:dyDescent="0.35">
      <c r="A98" s="183" t="s">
        <v>138</v>
      </c>
      <c r="B98" s="444" t="s">
        <v>139</v>
      </c>
      <c r="C98" s="474" t="s">
        <v>137</v>
      </c>
      <c r="D98" s="370" t="s">
        <v>2</v>
      </c>
      <c r="E98" s="371">
        <v>1</v>
      </c>
      <c r="F98" s="471" t="s">
        <v>8</v>
      </c>
      <c r="G98" s="372">
        <v>1.75</v>
      </c>
      <c r="H98" s="445" t="s">
        <v>9</v>
      </c>
      <c r="I98" s="583" t="s">
        <v>1765</v>
      </c>
      <c r="J98" s="446">
        <v>6053.76</v>
      </c>
      <c r="K98" s="538">
        <f>J98-(J98*VLOOKUP(H98,'Slevové skupiny'!$B$4:$C$7,2,0))</f>
        <v>6053.76</v>
      </c>
      <c r="L98" s="825"/>
      <c r="M98" s="817"/>
    </row>
    <row r="99" spans="1:13" ht="15.75" customHeight="1" thickBot="1" x14ac:dyDescent="0.35">
      <c r="A99" s="181" t="s">
        <v>140</v>
      </c>
      <c r="B99" s="460" t="s">
        <v>141</v>
      </c>
      <c r="C99" s="475" t="s">
        <v>142</v>
      </c>
      <c r="D99" s="462" t="s">
        <v>2</v>
      </c>
      <c r="E99" s="463">
        <v>1</v>
      </c>
      <c r="F99" s="434" t="s">
        <v>8</v>
      </c>
      <c r="G99" s="464">
        <v>15</v>
      </c>
      <c r="H99" s="433" t="s">
        <v>9</v>
      </c>
      <c r="I99" s="572" t="s">
        <v>1766</v>
      </c>
      <c r="J99" s="470">
        <v>7568.24</v>
      </c>
      <c r="K99" s="546">
        <f>J99-(J99*VLOOKUP(H99,'Slevové skupiny'!$B$4:$C$7,2,0))</f>
        <v>7568.24</v>
      </c>
      <c r="L99" s="825"/>
      <c r="M99" s="817"/>
    </row>
    <row r="100" spans="1:13" ht="15.75" customHeight="1" x14ac:dyDescent="0.3">
      <c r="M100" s="7"/>
    </row>
    <row r="101" spans="1:13" x14ac:dyDescent="0.3">
      <c r="A101" s="175" t="s">
        <v>2186</v>
      </c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343"/>
      <c r="M101" s="7"/>
    </row>
    <row r="102" spans="1:13" x14ac:dyDescent="0.3">
      <c r="M102" s="7"/>
    </row>
    <row r="103" spans="1:13" x14ac:dyDescent="0.3">
      <c r="M103" s="7"/>
    </row>
    <row r="104" spans="1:13" x14ac:dyDescent="0.3">
      <c r="M104" s="7"/>
    </row>
    <row r="105" spans="1:13" x14ac:dyDescent="0.3">
      <c r="M105" s="7"/>
    </row>
    <row r="106" spans="1:13" x14ac:dyDescent="0.3">
      <c r="M106" s="7"/>
    </row>
    <row r="107" spans="1:13" x14ac:dyDescent="0.3">
      <c r="M107" s="7"/>
    </row>
    <row r="108" spans="1:13" x14ac:dyDescent="0.3">
      <c r="M108" s="7"/>
    </row>
    <row r="109" spans="1:13" x14ac:dyDescent="0.3">
      <c r="M109" s="7"/>
    </row>
    <row r="110" spans="1:13" x14ac:dyDescent="0.3">
      <c r="M110" s="7"/>
    </row>
    <row r="111" spans="1:13" x14ac:dyDescent="0.3">
      <c r="M111" s="7"/>
    </row>
    <row r="112" spans="1:13" x14ac:dyDescent="0.3">
      <c r="M112" s="7"/>
    </row>
    <row r="113" spans="13:13" x14ac:dyDescent="0.3">
      <c r="M113" s="7"/>
    </row>
    <row r="114" spans="13:13" x14ac:dyDescent="0.3">
      <c r="M114" s="7"/>
    </row>
    <row r="115" spans="13:13" x14ac:dyDescent="0.3">
      <c r="M115" s="7"/>
    </row>
    <row r="116" spans="13:13" x14ac:dyDescent="0.3">
      <c r="M116" s="7"/>
    </row>
    <row r="117" spans="13:13" x14ac:dyDescent="0.3">
      <c r="M117" s="7"/>
    </row>
    <row r="118" spans="13:13" x14ac:dyDescent="0.3">
      <c r="M118" s="7"/>
    </row>
    <row r="119" spans="13:13" x14ac:dyDescent="0.3">
      <c r="M119" s="7"/>
    </row>
    <row r="120" spans="13:13" x14ac:dyDescent="0.3">
      <c r="M120" s="7"/>
    </row>
    <row r="121" spans="13:13" x14ac:dyDescent="0.3">
      <c r="M121" s="7"/>
    </row>
    <row r="122" spans="13:13" x14ac:dyDescent="0.3">
      <c r="M122" s="7"/>
    </row>
    <row r="123" spans="13:13" x14ac:dyDescent="0.3">
      <c r="M123" s="7"/>
    </row>
    <row r="124" spans="13:13" x14ac:dyDescent="0.3">
      <c r="M124" s="7"/>
    </row>
    <row r="125" spans="13:13" x14ac:dyDescent="0.3">
      <c r="M125" s="7"/>
    </row>
    <row r="126" spans="13:13" x14ac:dyDescent="0.3">
      <c r="M126" s="7"/>
    </row>
    <row r="127" spans="13:13" x14ac:dyDescent="0.3">
      <c r="M127" s="7"/>
    </row>
    <row r="128" spans="13:13" x14ac:dyDescent="0.3">
      <c r="M128" s="7"/>
    </row>
    <row r="129" spans="13:13" x14ac:dyDescent="0.3">
      <c r="M129" s="7"/>
    </row>
    <row r="130" spans="13:13" x14ac:dyDescent="0.3">
      <c r="M130" s="7"/>
    </row>
    <row r="131" spans="13:13" x14ac:dyDescent="0.3">
      <c r="M131" s="7"/>
    </row>
    <row r="132" spans="13:13" x14ac:dyDescent="0.3">
      <c r="M132" s="7"/>
    </row>
    <row r="133" spans="13:13" x14ac:dyDescent="0.3">
      <c r="M133" s="7"/>
    </row>
    <row r="134" spans="13:13" x14ac:dyDescent="0.3">
      <c r="M134" s="7"/>
    </row>
    <row r="135" spans="13:13" x14ac:dyDescent="0.3">
      <c r="M135" s="7"/>
    </row>
    <row r="136" spans="13:13" x14ac:dyDescent="0.3">
      <c r="M136" s="7"/>
    </row>
    <row r="137" spans="13:13" x14ac:dyDescent="0.3">
      <c r="M137" s="7"/>
    </row>
    <row r="138" spans="13:13" x14ac:dyDescent="0.3">
      <c r="M138" s="7"/>
    </row>
    <row r="139" spans="13:13" x14ac:dyDescent="0.3">
      <c r="M139" s="7"/>
    </row>
    <row r="140" spans="13:13" x14ac:dyDescent="0.3">
      <c r="M140" s="7"/>
    </row>
    <row r="141" spans="13:13" x14ac:dyDescent="0.3">
      <c r="M141" s="7"/>
    </row>
    <row r="142" spans="13:13" x14ac:dyDescent="0.3">
      <c r="M142" s="7"/>
    </row>
    <row r="143" spans="13:13" x14ac:dyDescent="0.3">
      <c r="M143" s="7"/>
    </row>
    <row r="144" spans="13:13" x14ac:dyDescent="0.3">
      <c r="M144" s="7"/>
    </row>
    <row r="145" spans="13:13" x14ac:dyDescent="0.3">
      <c r="M145" s="7"/>
    </row>
    <row r="146" spans="13:13" x14ac:dyDescent="0.3">
      <c r="M146" s="7"/>
    </row>
    <row r="147" spans="13:13" x14ac:dyDescent="0.3">
      <c r="M147" s="7"/>
    </row>
    <row r="148" spans="13:13" x14ac:dyDescent="0.3">
      <c r="M148" s="7"/>
    </row>
    <row r="149" spans="13:13" x14ac:dyDescent="0.3">
      <c r="M149" s="7"/>
    </row>
    <row r="150" spans="13:13" x14ac:dyDescent="0.3">
      <c r="M150" s="7"/>
    </row>
    <row r="151" spans="13:13" x14ac:dyDescent="0.3">
      <c r="M151" s="7"/>
    </row>
    <row r="152" spans="13:13" x14ac:dyDescent="0.3">
      <c r="M152" s="7"/>
    </row>
    <row r="153" spans="13:13" x14ac:dyDescent="0.3">
      <c r="M153" s="7"/>
    </row>
    <row r="154" spans="13:13" x14ac:dyDescent="0.3">
      <c r="M154" s="7"/>
    </row>
    <row r="155" spans="13:13" x14ac:dyDescent="0.3">
      <c r="M155" s="7"/>
    </row>
    <row r="156" spans="13:13" x14ac:dyDescent="0.3">
      <c r="M156" s="7"/>
    </row>
    <row r="157" spans="13:13" x14ac:dyDescent="0.3">
      <c r="M157" s="7"/>
    </row>
    <row r="158" spans="13:13" x14ac:dyDescent="0.3">
      <c r="M158" s="7"/>
    </row>
    <row r="159" spans="13:13" x14ac:dyDescent="0.3">
      <c r="M159" s="7"/>
    </row>
    <row r="160" spans="13:13" x14ac:dyDescent="0.3">
      <c r="M160" s="7"/>
    </row>
    <row r="161" spans="13:13" x14ac:dyDescent="0.3">
      <c r="M161" s="7"/>
    </row>
    <row r="162" spans="13:13" x14ac:dyDescent="0.3">
      <c r="M162" s="7"/>
    </row>
    <row r="163" spans="13:13" x14ac:dyDescent="0.3">
      <c r="M163" s="7"/>
    </row>
    <row r="164" spans="13:13" x14ac:dyDescent="0.3">
      <c r="M164" s="7"/>
    </row>
    <row r="165" spans="13:13" x14ac:dyDescent="0.3">
      <c r="M165" s="7"/>
    </row>
    <row r="166" spans="13:13" x14ac:dyDescent="0.3">
      <c r="M166" s="7"/>
    </row>
    <row r="167" spans="13:13" x14ac:dyDescent="0.3">
      <c r="M167" s="7"/>
    </row>
    <row r="168" spans="13:13" x14ac:dyDescent="0.3">
      <c r="M168" s="7"/>
    </row>
    <row r="169" spans="13:13" x14ac:dyDescent="0.3">
      <c r="M169" s="7"/>
    </row>
    <row r="170" spans="13:13" x14ac:dyDescent="0.3">
      <c r="M170" s="7"/>
    </row>
    <row r="171" spans="13:13" x14ac:dyDescent="0.3">
      <c r="M171" s="7"/>
    </row>
    <row r="172" spans="13:13" x14ac:dyDescent="0.3">
      <c r="M172" s="7"/>
    </row>
    <row r="173" spans="13:13" x14ac:dyDescent="0.3">
      <c r="M173" s="7"/>
    </row>
    <row r="174" spans="13:13" x14ac:dyDescent="0.3">
      <c r="M174" s="7"/>
    </row>
    <row r="175" spans="13:13" x14ac:dyDescent="0.3">
      <c r="M175" s="7"/>
    </row>
  </sheetData>
  <mergeCells count="34">
    <mergeCell ref="L2:M3"/>
    <mergeCell ref="L97:L99"/>
    <mergeCell ref="L88:L92"/>
    <mergeCell ref="L4:L20"/>
    <mergeCell ref="L21:L32"/>
    <mergeCell ref="L33:L46"/>
    <mergeCell ref="L47:L56"/>
    <mergeCell ref="L57:L68"/>
    <mergeCell ref="L69:L78"/>
    <mergeCell ref="L79:L81"/>
    <mergeCell ref="L82:L87"/>
    <mergeCell ref="M88:M92"/>
    <mergeCell ref="M82:M87"/>
    <mergeCell ref="M79:M81"/>
    <mergeCell ref="L93:L96"/>
    <mergeCell ref="M93:M96"/>
    <mergeCell ref="J2:J3"/>
    <mergeCell ref="A1:K1"/>
    <mergeCell ref="E2:E3"/>
    <mergeCell ref="F2:F3"/>
    <mergeCell ref="G2:G3"/>
    <mergeCell ref="H2:H3"/>
    <mergeCell ref="I2:I3"/>
    <mergeCell ref="A2:A3"/>
    <mergeCell ref="B2:B3"/>
    <mergeCell ref="C2:C3"/>
    <mergeCell ref="D2:D3"/>
    <mergeCell ref="K2:K3"/>
    <mergeCell ref="M4:M20"/>
    <mergeCell ref="M97:M99"/>
    <mergeCell ref="M69:M78"/>
    <mergeCell ref="M57:M68"/>
    <mergeCell ref="M33:M46"/>
    <mergeCell ref="M21:M32"/>
  </mergeCells>
  <phoneticPr fontId="38" type="noConversion"/>
  <printOptions horizontalCentered="1"/>
  <pageMargins left="0.23622047244094491" right="0.23622047244094491" top="0.74803149606299213" bottom="0.74803149606299213" header="0.11811023622047245" footer="0.31496062992125984"/>
  <pageSetup paperSize="9" scale="56" fitToHeight="0" orientation="portrait" horizontalDpi="300" verticalDpi="300" r:id="rId1"/>
  <headerFooter>
    <oddFooter>&amp;C&amp;"Arial,Obyčejné"&amp;10&amp;P/&amp;N&amp;R&amp;"Arial,Obyčejné"&amp;10Ceník FV COMFORT platný od 19. 11. 2025</oddFooter>
  </headerFooter>
  <rowBreaks count="1" manualBreakCount="1">
    <brk id="93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D4004-9CBF-4F0C-AFF2-DE087B6191FF}">
  <sheetPr>
    <pageSetUpPr fitToPage="1"/>
  </sheetPr>
  <dimension ref="A1:L68"/>
  <sheetViews>
    <sheetView zoomScaleNormal="100" zoomScaleSheetLayoutView="100" workbookViewId="0">
      <pane xSplit="9" ySplit="3" topLeftCell="J4" activePane="bottomRight" state="frozen"/>
      <selection activeCell="A35" sqref="A35"/>
      <selection pane="topRight" activeCell="A35" sqref="A35"/>
      <selection pane="bottomLeft" activeCell="A35" sqref="A35"/>
      <selection pane="bottomRight" activeCell="E99" sqref="E99"/>
    </sheetView>
  </sheetViews>
  <sheetFormatPr defaultColWidth="9.109375" defaultRowHeight="14.4" x14ac:dyDescent="0.3"/>
  <cols>
    <col min="1" max="1" width="13.109375" customWidth="1"/>
    <col min="2" max="2" width="57.109375" customWidth="1"/>
    <col min="3" max="3" width="15.6640625" customWidth="1"/>
    <col min="4" max="4" width="5.44140625" customWidth="1"/>
    <col min="5" max="5" width="6.5546875" customWidth="1"/>
    <col min="6" max="6" width="8.6640625" customWidth="1"/>
    <col min="7" max="7" width="8.33203125" customWidth="1"/>
    <col min="8" max="8" width="8.5546875" customWidth="1"/>
    <col min="9" max="9" width="13.33203125" style="9" bestFit="1" customWidth="1"/>
    <col min="10" max="10" width="13.6640625" style="9" customWidth="1"/>
    <col min="11" max="11" width="8.33203125" style="335" customWidth="1"/>
    <col min="12" max="12" width="5.44140625" style="555" customWidth="1"/>
  </cols>
  <sheetData>
    <row r="1" spans="1:12" ht="48" customHeight="1" thickBot="1" x14ac:dyDescent="0.35">
      <c r="A1" s="838" t="s">
        <v>2018</v>
      </c>
      <c r="B1" s="839"/>
      <c r="C1" s="839"/>
      <c r="D1" s="839"/>
      <c r="E1" s="839"/>
      <c r="F1" s="839"/>
      <c r="G1" s="839"/>
      <c r="H1" s="839"/>
      <c r="I1" s="839"/>
      <c r="J1" s="840"/>
      <c r="K1" s="341"/>
    </row>
    <row r="2" spans="1:12" ht="24.6" customHeight="1" x14ac:dyDescent="0.3">
      <c r="A2" s="841" t="s">
        <v>1977</v>
      </c>
      <c r="B2" s="752" t="s">
        <v>1978</v>
      </c>
      <c r="C2" s="841" t="s">
        <v>147</v>
      </c>
      <c r="D2" s="805" t="s">
        <v>2040</v>
      </c>
      <c r="E2" s="805" t="s">
        <v>1600</v>
      </c>
      <c r="F2" s="799" t="s">
        <v>0</v>
      </c>
      <c r="G2" s="801" t="s">
        <v>1767</v>
      </c>
      <c r="H2" s="801" t="s">
        <v>2014</v>
      </c>
      <c r="I2" s="752" t="s">
        <v>150</v>
      </c>
      <c r="J2" s="752" t="s">
        <v>2090</v>
      </c>
      <c r="K2" s="843"/>
      <c r="L2" s="844"/>
    </row>
    <row r="3" spans="1:12" ht="19.5" customHeight="1" thickBot="1" x14ac:dyDescent="0.35">
      <c r="A3" s="842"/>
      <c r="B3" s="753"/>
      <c r="C3" s="842"/>
      <c r="D3" s="806"/>
      <c r="E3" s="806"/>
      <c r="F3" s="800"/>
      <c r="G3" s="802"/>
      <c r="H3" s="802"/>
      <c r="I3" s="753"/>
      <c r="J3" s="753"/>
      <c r="K3" s="845"/>
      <c r="L3" s="846"/>
    </row>
    <row r="4" spans="1:12" ht="18.600000000000001" customHeight="1" thickBot="1" x14ac:dyDescent="0.35">
      <c r="A4" s="348" t="s">
        <v>2104</v>
      </c>
      <c r="B4" s="657" t="s">
        <v>2105</v>
      </c>
      <c r="C4" s="350"/>
      <c r="D4" s="573" t="s">
        <v>1</v>
      </c>
      <c r="E4" s="573">
        <v>200</v>
      </c>
      <c r="F4" s="352">
        <v>9.7000000000000003E-2</v>
      </c>
      <c r="G4" s="573" t="s">
        <v>9</v>
      </c>
      <c r="H4" s="579" t="s">
        <v>1765</v>
      </c>
      <c r="I4" s="354">
        <v>41</v>
      </c>
      <c r="J4" s="354">
        <f>I4-(I4*VLOOKUP(G4,'Slevové skupiny'!$B$4:$C$7,2,0))</f>
        <v>41</v>
      </c>
      <c r="K4" s="847" t="s">
        <v>1715</v>
      </c>
      <c r="L4" s="848" t="str">
        <f>VLOOKUP(G4,'Slevové skupiny'!$B$4:$D$7,3,0)</f>
        <v>Sleva 0 %</v>
      </c>
    </row>
    <row r="5" spans="1:12" ht="15" customHeight="1" thickBot="1" x14ac:dyDescent="0.35">
      <c r="A5" s="374" t="s">
        <v>1680</v>
      </c>
      <c r="B5" s="658" t="s">
        <v>2106</v>
      </c>
      <c r="C5" s="398"/>
      <c r="D5" s="376" t="s">
        <v>1</v>
      </c>
      <c r="E5" s="376">
        <v>600</v>
      </c>
      <c r="F5" s="399">
        <v>2.1999999999999999E-2</v>
      </c>
      <c r="G5" s="433" t="s">
        <v>9</v>
      </c>
      <c r="H5" s="572" t="s">
        <v>1765</v>
      </c>
      <c r="I5" s="378">
        <v>20.196000000000002</v>
      </c>
      <c r="J5" s="378">
        <f>I5-(I5*VLOOKUP(G5,'Slevové skupiny'!$B$4:$C$7,2,0))</f>
        <v>20.196000000000002</v>
      </c>
      <c r="K5" s="847"/>
      <c r="L5" s="848"/>
    </row>
    <row r="6" spans="1:12" ht="14.4" customHeight="1" thickBot="1" x14ac:dyDescent="0.35">
      <c r="A6" s="392" t="s">
        <v>2167</v>
      </c>
      <c r="B6" s="393" t="s">
        <v>2166</v>
      </c>
      <c r="C6" s="394"/>
      <c r="D6" s="395" t="s">
        <v>2</v>
      </c>
      <c r="E6" s="395">
        <v>100</v>
      </c>
      <c r="F6" s="396">
        <v>0.18099999999999999</v>
      </c>
      <c r="G6" s="465" t="s">
        <v>9</v>
      </c>
      <c r="H6" s="577" t="s">
        <v>1765</v>
      </c>
      <c r="I6" s="397">
        <v>168</v>
      </c>
      <c r="J6" s="397">
        <f>I6-(I6*VLOOKUP(G6,'Slevové skupiny'!$B$4:$C$7,2,0))</f>
        <v>168</v>
      </c>
      <c r="K6" s="849" t="s">
        <v>1722</v>
      </c>
      <c r="L6" s="850" t="str">
        <f>VLOOKUP(G6,'Slevové skupiny'!$B$4:$D$7,3,0)</f>
        <v>Sleva 0 %</v>
      </c>
    </row>
    <row r="7" spans="1:12" ht="15" thickBot="1" x14ac:dyDescent="0.35">
      <c r="A7" s="362" t="s">
        <v>1678</v>
      </c>
      <c r="B7" s="363" t="s">
        <v>1703</v>
      </c>
      <c r="C7" s="364"/>
      <c r="D7" s="365" t="s">
        <v>2</v>
      </c>
      <c r="E7" s="365">
        <v>200</v>
      </c>
      <c r="F7" s="366">
        <v>6.8000000000000005E-2</v>
      </c>
      <c r="G7" s="445" t="s">
        <v>9</v>
      </c>
      <c r="H7" s="583" t="s">
        <v>1765</v>
      </c>
      <c r="I7" s="368">
        <v>66.528000000000006</v>
      </c>
      <c r="J7" s="368">
        <f>I7-(I7*VLOOKUP(G7,'Slevové skupiny'!$B$4:$C$7,2,0))</f>
        <v>66.528000000000006</v>
      </c>
      <c r="K7" s="849"/>
      <c r="L7" s="850"/>
    </row>
    <row r="8" spans="1:12" ht="15" thickBot="1" x14ac:dyDescent="0.35">
      <c r="A8" s="400" t="s">
        <v>2107</v>
      </c>
      <c r="B8" s="401" t="s">
        <v>2108</v>
      </c>
      <c r="C8" s="402"/>
      <c r="D8" s="403" t="s">
        <v>2</v>
      </c>
      <c r="E8" s="403">
        <v>1</v>
      </c>
      <c r="F8" s="404">
        <v>6.2E-2</v>
      </c>
      <c r="G8" s="585" t="s">
        <v>9</v>
      </c>
      <c r="H8" s="587" t="s">
        <v>1765</v>
      </c>
      <c r="I8" s="405">
        <v>60</v>
      </c>
      <c r="J8" s="368">
        <f>I8-(I8*VLOOKUP(G8,'Slevové skupiny'!$B$4:$C$7,2,0))</f>
        <v>60</v>
      </c>
      <c r="K8" s="849"/>
      <c r="L8" s="850"/>
    </row>
    <row r="9" spans="1:12" ht="15" thickBot="1" x14ac:dyDescent="0.35">
      <c r="A9" s="385" t="s">
        <v>1679</v>
      </c>
      <c r="B9" s="386" t="s">
        <v>1704</v>
      </c>
      <c r="C9" s="387"/>
      <c r="D9" s="388" t="s">
        <v>2</v>
      </c>
      <c r="E9" s="388">
        <v>100</v>
      </c>
      <c r="F9" s="389">
        <v>7.6299999999999996E-3</v>
      </c>
      <c r="G9" s="490" t="s">
        <v>9</v>
      </c>
      <c r="H9" s="578" t="s">
        <v>1765</v>
      </c>
      <c r="I9" s="391">
        <v>19.008000000000003</v>
      </c>
      <c r="J9" s="391">
        <f>I9-(I9*VLOOKUP(G9,'Slevové skupiny'!$B$4:$C$7,2,0))</f>
        <v>19.008000000000003</v>
      </c>
      <c r="K9" s="849"/>
      <c r="L9" s="850"/>
    </row>
    <row r="10" spans="1:12" ht="15.75" customHeight="1" thickBot="1" x14ac:dyDescent="0.35">
      <c r="A10" s="348" t="s">
        <v>2109</v>
      </c>
      <c r="B10" s="349" t="s">
        <v>2110</v>
      </c>
      <c r="C10" s="350"/>
      <c r="D10" s="351" t="s">
        <v>2</v>
      </c>
      <c r="E10" s="351">
        <v>1</v>
      </c>
      <c r="F10" s="352">
        <v>1.4</v>
      </c>
      <c r="G10" s="573" t="s">
        <v>9</v>
      </c>
      <c r="H10" s="579" t="s">
        <v>1765</v>
      </c>
      <c r="I10" s="354">
        <v>3397</v>
      </c>
      <c r="J10" s="354">
        <f>I10-(I10*VLOOKUP(G10,'Slevové skupiny'!$B$4:$C$7,2,0))</f>
        <v>3397</v>
      </c>
      <c r="K10" s="849" t="s">
        <v>1720</v>
      </c>
      <c r="L10" s="852" t="str">
        <f>VLOOKUP(G10,'Slevové skupiny'!$B$4:$D$7,3,0)</f>
        <v>Sleva 0 %</v>
      </c>
    </row>
    <row r="11" spans="1:12" ht="15" thickBot="1" x14ac:dyDescent="0.35">
      <c r="A11" s="355" t="s">
        <v>2111</v>
      </c>
      <c r="B11" s="356" t="s">
        <v>2112</v>
      </c>
      <c r="C11" s="357"/>
      <c r="D11" s="358" t="s">
        <v>2</v>
      </c>
      <c r="E11" s="358">
        <v>1</v>
      </c>
      <c r="F11" s="359">
        <v>1.9</v>
      </c>
      <c r="G11" s="430" t="s">
        <v>9</v>
      </c>
      <c r="H11" s="580" t="s">
        <v>1765</v>
      </c>
      <c r="I11" s="361">
        <v>4022</v>
      </c>
      <c r="J11" s="361">
        <f>I11-(I11*VLOOKUP(G11,'Slevové skupiny'!$B$4:$C$7,2,0))</f>
        <v>4022</v>
      </c>
      <c r="K11" s="849"/>
      <c r="L11" s="852"/>
    </row>
    <row r="12" spans="1:12" ht="15" thickBot="1" x14ac:dyDescent="0.35">
      <c r="A12" s="355" t="s">
        <v>2113</v>
      </c>
      <c r="B12" s="356" t="s">
        <v>2114</v>
      </c>
      <c r="C12" s="357"/>
      <c r="D12" s="358" t="s">
        <v>2</v>
      </c>
      <c r="E12" s="358">
        <v>1</v>
      </c>
      <c r="F12" s="359">
        <v>2.2999999999999998</v>
      </c>
      <c r="G12" s="430" t="s">
        <v>9</v>
      </c>
      <c r="H12" s="580" t="s">
        <v>1765</v>
      </c>
      <c r="I12" s="361">
        <v>5495</v>
      </c>
      <c r="J12" s="361">
        <f>I12-(I12*VLOOKUP(G12,'Slevové skupiny'!$B$4:$C$7,2,0))</f>
        <v>5495</v>
      </c>
      <c r="K12" s="849"/>
      <c r="L12" s="852"/>
    </row>
    <row r="13" spans="1:12" ht="15" thickBot="1" x14ac:dyDescent="0.35">
      <c r="A13" s="355" t="s">
        <v>2115</v>
      </c>
      <c r="B13" s="356" t="s">
        <v>2116</v>
      </c>
      <c r="C13" s="357"/>
      <c r="D13" s="358" t="s">
        <v>2</v>
      </c>
      <c r="E13" s="358">
        <v>1</v>
      </c>
      <c r="F13" s="359">
        <v>2.8</v>
      </c>
      <c r="G13" s="430" t="s">
        <v>9</v>
      </c>
      <c r="H13" s="580" t="s">
        <v>1765</v>
      </c>
      <c r="I13" s="361">
        <v>6741</v>
      </c>
      <c r="J13" s="361">
        <f>I13-(I13*VLOOKUP(G13,'Slevové skupiny'!$B$4:$C$7,2,0))</f>
        <v>6741</v>
      </c>
      <c r="K13" s="849"/>
      <c r="L13" s="852"/>
    </row>
    <row r="14" spans="1:12" ht="15" thickBot="1" x14ac:dyDescent="0.35">
      <c r="A14" s="355" t="s">
        <v>2117</v>
      </c>
      <c r="B14" s="356" t="s">
        <v>2118</v>
      </c>
      <c r="C14" s="357"/>
      <c r="D14" s="358" t="s">
        <v>2</v>
      </c>
      <c r="E14" s="358">
        <v>1</v>
      </c>
      <c r="F14" s="359">
        <v>3.3</v>
      </c>
      <c r="G14" s="430" t="s">
        <v>9</v>
      </c>
      <c r="H14" s="580" t="s">
        <v>1765</v>
      </c>
      <c r="I14" s="361">
        <v>8158</v>
      </c>
      <c r="J14" s="361">
        <f>I14-(I14*VLOOKUP(G14,'Slevové skupiny'!$B$4:$C$7,2,0))</f>
        <v>8158</v>
      </c>
      <c r="K14" s="849"/>
      <c r="L14" s="852" t="str">
        <f>VLOOKUP(G14,'Slevové skupiny'!$B$4:$D$7,3,0)</f>
        <v>Sleva 0 %</v>
      </c>
    </row>
    <row r="15" spans="1:12" ht="15" thickBot="1" x14ac:dyDescent="0.35">
      <c r="A15" s="355" t="s">
        <v>2119</v>
      </c>
      <c r="B15" s="356" t="s">
        <v>2120</v>
      </c>
      <c r="C15" s="357"/>
      <c r="D15" s="358" t="s">
        <v>2</v>
      </c>
      <c r="E15" s="358">
        <v>1</v>
      </c>
      <c r="F15" s="359">
        <v>3.7</v>
      </c>
      <c r="G15" s="430" t="s">
        <v>9</v>
      </c>
      <c r="H15" s="580" t="s">
        <v>1765</v>
      </c>
      <c r="I15" s="361">
        <v>9404</v>
      </c>
      <c r="J15" s="361">
        <f>I15-(I15*VLOOKUP(G15,'Slevové skupiny'!$B$4:$C$7,2,0))</f>
        <v>9404</v>
      </c>
      <c r="K15" s="849"/>
      <c r="L15" s="852"/>
    </row>
    <row r="16" spans="1:12" ht="15" thickBot="1" x14ac:dyDescent="0.35">
      <c r="A16" s="355" t="s">
        <v>2121</v>
      </c>
      <c r="B16" s="356" t="s">
        <v>2122</v>
      </c>
      <c r="C16" s="357"/>
      <c r="D16" s="358" t="s">
        <v>2</v>
      </c>
      <c r="E16" s="358">
        <v>1</v>
      </c>
      <c r="F16" s="359">
        <v>4.2</v>
      </c>
      <c r="G16" s="430" t="s">
        <v>9</v>
      </c>
      <c r="H16" s="580" t="s">
        <v>1765</v>
      </c>
      <c r="I16" s="361">
        <v>10707</v>
      </c>
      <c r="J16" s="361">
        <f>I16-(I16*VLOOKUP(G16,'Slevové skupiny'!$B$4:$C$7,2,0))</f>
        <v>10707</v>
      </c>
      <c r="K16" s="849"/>
      <c r="L16" s="852"/>
    </row>
    <row r="17" spans="1:12" ht="15" thickBot="1" x14ac:dyDescent="0.35">
      <c r="A17" s="355" t="s">
        <v>2123</v>
      </c>
      <c r="B17" s="356" t="s">
        <v>2124</v>
      </c>
      <c r="C17" s="357"/>
      <c r="D17" s="358" t="s">
        <v>2</v>
      </c>
      <c r="E17" s="358">
        <v>1</v>
      </c>
      <c r="F17" s="359">
        <v>4.7</v>
      </c>
      <c r="G17" s="430" t="s">
        <v>9</v>
      </c>
      <c r="H17" s="580" t="s">
        <v>1765</v>
      </c>
      <c r="I17" s="361">
        <v>11964</v>
      </c>
      <c r="J17" s="361">
        <f>I17-(I17*VLOOKUP(G17,'Slevové skupiny'!$B$4:$C$7,2,0))</f>
        <v>11964</v>
      </c>
      <c r="K17" s="849"/>
      <c r="L17" s="852"/>
    </row>
    <row r="18" spans="1:12" ht="15" thickBot="1" x14ac:dyDescent="0.35">
      <c r="A18" s="355" t="s">
        <v>2125</v>
      </c>
      <c r="B18" s="356" t="s">
        <v>2126</v>
      </c>
      <c r="C18" s="357"/>
      <c r="D18" s="358" t="s">
        <v>2</v>
      </c>
      <c r="E18" s="358">
        <v>1</v>
      </c>
      <c r="F18" s="359">
        <v>5.2</v>
      </c>
      <c r="G18" s="430" t="s">
        <v>9</v>
      </c>
      <c r="H18" s="580" t="s">
        <v>1765</v>
      </c>
      <c r="I18" s="361">
        <v>13494</v>
      </c>
      <c r="J18" s="361">
        <f>I18-(I18*VLOOKUP(G18,'Slevové skupiny'!$B$4:$C$7,2,0))</f>
        <v>13494</v>
      </c>
      <c r="K18" s="849"/>
      <c r="L18" s="852" t="str">
        <f>VLOOKUP(G18,'Slevové skupiny'!$B$4:$D$7,3,0)</f>
        <v>Sleva 0 %</v>
      </c>
    </row>
    <row r="19" spans="1:12" ht="15" thickBot="1" x14ac:dyDescent="0.35">
      <c r="A19" s="355" t="s">
        <v>2127</v>
      </c>
      <c r="B19" s="356" t="s">
        <v>2128</v>
      </c>
      <c r="C19" s="357"/>
      <c r="D19" s="358" t="s">
        <v>2</v>
      </c>
      <c r="E19" s="358">
        <v>1</v>
      </c>
      <c r="F19" s="359">
        <v>5.6</v>
      </c>
      <c r="G19" s="430" t="s">
        <v>9</v>
      </c>
      <c r="H19" s="580" t="s">
        <v>1765</v>
      </c>
      <c r="I19" s="361">
        <v>14842</v>
      </c>
      <c r="J19" s="361">
        <f>I19-(I19*VLOOKUP(G19,'Slevové skupiny'!$B$4:$C$7,2,0))</f>
        <v>14842</v>
      </c>
      <c r="K19" s="849"/>
      <c r="L19" s="852"/>
    </row>
    <row r="20" spans="1:12" ht="15" thickBot="1" x14ac:dyDescent="0.35">
      <c r="A20" s="355" t="s">
        <v>2129</v>
      </c>
      <c r="B20" s="356" t="s">
        <v>2130</v>
      </c>
      <c r="C20" s="357"/>
      <c r="D20" s="358" t="s">
        <v>2</v>
      </c>
      <c r="E20" s="358">
        <v>1</v>
      </c>
      <c r="F20" s="359">
        <v>6.1</v>
      </c>
      <c r="G20" s="430" t="s">
        <v>9</v>
      </c>
      <c r="H20" s="580" t="s">
        <v>1765</v>
      </c>
      <c r="I20" s="361">
        <v>16089</v>
      </c>
      <c r="J20" s="361">
        <f>I20-(I20*VLOOKUP(G20,'Slevové skupiny'!$B$4:$C$7,2,0))</f>
        <v>16089</v>
      </c>
      <c r="K20" s="849"/>
      <c r="L20" s="852"/>
    </row>
    <row r="21" spans="1:12" ht="15" thickBot="1" x14ac:dyDescent="0.35">
      <c r="A21" s="355" t="s">
        <v>2131</v>
      </c>
      <c r="B21" s="356" t="s">
        <v>2132</v>
      </c>
      <c r="C21" s="357"/>
      <c r="D21" s="358" t="s">
        <v>2</v>
      </c>
      <c r="E21" s="358">
        <v>1</v>
      </c>
      <c r="F21" s="359">
        <v>6.6</v>
      </c>
      <c r="G21" s="430" t="s">
        <v>9</v>
      </c>
      <c r="H21" s="580" t="s">
        <v>1765</v>
      </c>
      <c r="I21" s="361">
        <v>17278</v>
      </c>
      <c r="J21" s="361">
        <f>I21-(I21*VLOOKUP(G21,'Slevové skupiny'!$B$4:$C$7,2,0))</f>
        <v>17278</v>
      </c>
      <c r="K21" s="849"/>
      <c r="L21" s="852"/>
    </row>
    <row r="22" spans="1:12" ht="15" thickBot="1" x14ac:dyDescent="0.35">
      <c r="A22" s="355" t="s">
        <v>2133</v>
      </c>
      <c r="B22" s="356" t="s">
        <v>2134</v>
      </c>
      <c r="C22" s="357"/>
      <c r="D22" s="358" t="s">
        <v>2</v>
      </c>
      <c r="E22" s="358">
        <v>1</v>
      </c>
      <c r="F22" s="359">
        <v>7</v>
      </c>
      <c r="G22" s="430" t="s">
        <v>9</v>
      </c>
      <c r="H22" s="580" t="s">
        <v>1765</v>
      </c>
      <c r="I22" s="361">
        <v>18525</v>
      </c>
      <c r="J22" s="361">
        <f>I22-(I22*VLOOKUP(G22,'Slevové skupiny'!$B$4:$C$7,2,0))</f>
        <v>18525</v>
      </c>
      <c r="K22" s="849"/>
      <c r="L22" s="852" t="str">
        <f>VLOOKUP(G22,'Slevové skupiny'!$B$4:$D$7,3,0)</f>
        <v>Sleva 0 %</v>
      </c>
    </row>
    <row r="23" spans="1:12" ht="15" thickBot="1" x14ac:dyDescent="0.35">
      <c r="A23" s="355" t="s">
        <v>2135</v>
      </c>
      <c r="B23" s="356" t="s">
        <v>2136</v>
      </c>
      <c r="C23" s="357"/>
      <c r="D23" s="358" t="s">
        <v>2</v>
      </c>
      <c r="E23" s="358">
        <v>1</v>
      </c>
      <c r="F23" s="359">
        <v>7.5</v>
      </c>
      <c r="G23" s="430" t="s">
        <v>9</v>
      </c>
      <c r="H23" s="580" t="s">
        <v>1765</v>
      </c>
      <c r="I23" s="361">
        <v>19828</v>
      </c>
      <c r="J23" s="361">
        <f>I23-(I23*VLOOKUP(G23,'Slevové skupiny'!$B$4:$C$7,2,0))</f>
        <v>19828</v>
      </c>
      <c r="K23" s="849"/>
      <c r="L23" s="852"/>
    </row>
    <row r="24" spans="1:12" ht="15" thickBot="1" x14ac:dyDescent="0.35">
      <c r="A24" s="355" t="s">
        <v>2137</v>
      </c>
      <c r="B24" s="356" t="s">
        <v>2138</v>
      </c>
      <c r="C24" s="357"/>
      <c r="D24" s="358" t="s">
        <v>2</v>
      </c>
      <c r="E24" s="358">
        <v>1</v>
      </c>
      <c r="F24" s="359">
        <v>8</v>
      </c>
      <c r="G24" s="430" t="s">
        <v>9</v>
      </c>
      <c r="H24" s="580" t="s">
        <v>1765</v>
      </c>
      <c r="I24" s="361">
        <v>21085</v>
      </c>
      <c r="J24" s="361">
        <f>I24-(I24*VLOOKUP(G24,'Slevové skupiny'!$B$4:$C$7,2,0))</f>
        <v>21085</v>
      </c>
      <c r="K24" s="849"/>
      <c r="L24" s="852"/>
    </row>
    <row r="25" spans="1:12" ht="15" thickBot="1" x14ac:dyDescent="0.35">
      <c r="A25" s="659" t="s">
        <v>2139</v>
      </c>
      <c r="B25" s="375" t="s">
        <v>2140</v>
      </c>
      <c r="C25" s="398"/>
      <c r="D25" s="376" t="s">
        <v>2</v>
      </c>
      <c r="E25" s="376">
        <v>2</v>
      </c>
      <c r="F25" s="399">
        <v>0.40200000000000002</v>
      </c>
      <c r="G25" s="433" t="s">
        <v>9</v>
      </c>
      <c r="H25" s="572" t="s">
        <v>1765</v>
      </c>
      <c r="I25" s="378">
        <v>607.49</v>
      </c>
      <c r="J25" s="378">
        <f>I25-(I25*VLOOKUP(G25,'Slevové skupiny'!$B$4:$C$7,2,0))</f>
        <v>607.49</v>
      </c>
      <c r="K25" s="851"/>
      <c r="L25" s="852"/>
    </row>
    <row r="26" spans="1:12" ht="15.75" customHeight="1" thickBot="1" x14ac:dyDescent="0.35">
      <c r="A26" s="362" t="s">
        <v>1685</v>
      </c>
      <c r="B26" s="363" t="s">
        <v>1705</v>
      </c>
      <c r="C26" s="364"/>
      <c r="D26" s="365" t="s">
        <v>2</v>
      </c>
      <c r="E26" s="365">
        <v>10</v>
      </c>
      <c r="F26" s="366">
        <v>1.4999999999999999E-2</v>
      </c>
      <c r="G26" s="445" t="s">
        <v>9</v>
      </c>
      <c r="H26" s="583" t="s">
        <v>1765</v>
      </c>
      <c r="I26" s="622">
        <v>107</v>
      </c>
      <c r="J26" s="368">
        <f>I26-(I26*VLOOKUP(G26,'Slevové skupiny'!$B$4:$C$7,2,0))</f>
        <v>107</v>
      </c>
      <c r="K26" s="849" t="s">
        <v>1721</v>
      </c>
      <c r="L26" s="852" t="str">
        <f>VLOOKUP(G26,'Slevové skupiny'!$B$4:$D$7,3,0)</f>
        <v>Sleva 0 %</v>
      </c>
    </row>
    <row r="27" spans="1:12" ht="15" thickBot="1" x14ac:dyDescent="0.35">
      <c r="A27" s="362" t="s">
        <v>1686</v>
      </c>
      <c r="B27" s="363" t="s">
        <v>1706</v>
      </c>
      <c r="C27" s="364"/>
      <c r="D27" s="365" t="s">
        <v>2</v>
      </c>
      <c r="E27" s="365">
        <v>10</v>
      </c>
      <c r="F27" s="366">
        <v>1E-3</v>
      </c>
      <c r="G27" s="445" t="s">
        <v>9</v>
      </c>
      <c r="H27" s="583" t="s">
        <v>1765</v>
      </c>
      <c r="I27" s="622">
        <v>20.196000000000002</v>
      </c>
      <c r="J27" s="368">
        <f>I27-(I27*VLOOKUP(G27,'Slevové skupiny'!$B$4:$C$7,2,0))</f>
        <v>20.196000000000002</v>
      </c>
      <c r="K27" s="849"/>
      <c r="L27" s="852"/>
    </row>
    <row r="28" spans="1:12" ht="15" thickBot="1" x14ac:dyDescent="0.35">
      <c r="A28" s="362" t="s">
        <v>2141</v>
      </c>
      <c r="B28" s="363" t="s">
        <v>2142</v>
      </c>
      <c r="C28" s="364"/>
      <c r="D28" s="365" t="s">
        <v>2</v>
      </c>
      <c r="E28" s="365">
        <v>2</v>
      </c>
      <c r="F28" s="366">
        <v>8.5999999999999993E-2</v>
      </c>
      <c r="G28" s="445" t="s">
        <v>9</v>
      </c>
      <c r="H28" s="583" t="s">
        <v>1765</v>
      </c>
      <c r="I28" s="622">
        <v>2090</v>
      </c>
      <c r="J28" s="368">
        <f>I28-(I28*VLOOKUP(G28,'Slevové skupiny'!$B$4:$C$7,2,0))</f>
        <v>2090</v>
      </c>
      <c r="K28" s="849"/>
      <c r="L28" s="852"/>
    </row>
    <row r="29" spans="1:12" ht="15" thickBot="1" x14ac:dyDescent="0.35">
      <c r="A29" s="362" t="s">
        <v>2143</v>
      </c>
      <c r="B29" s="363" t="s">
        <v>2144</v>
      </c>
      <c r="C29" s="364"/>
      <c r="D29" s="365" t="s">
        <v>2</v>
      </c>
      <c r="E29" s="365">
        <v>2</v>
      </c>
      <c r="F29" s="366">
        <v>0.1</v>
      </c>
      <c r="G29" s="445" t="s">
        <v>9</v>
      </c>
      <c r="H29" s="583" t="s">
        <v>1765</v>
      </c>
      <c r="I29" s="622">
        <v>2200</v>
      </c>
      <c r="J29" s="632">
        <f>I29-(I29*VLOOKUP(G29,'Slevové skupiny'!$B$4:$C$7,2,0))</f>
        <v>2200</v>
      </c>
      <c r="K29" s="849"/>
      <c r="L29" s="852"/>
    </row>
    <row r="30" spans="1:12" ht="15" thickBot="1" x14ac:dyDescent="0.35">
      <c r="A30" s="362" t="s">
        <v>2145</v>
      </c>
      <c r="B30" s="363" t="s">
        <v>2146</v>
      </c>
      <c r="C30" s="364"/>
      <c r="D30" s="365" t="s">
        <v>2</v>
      </c>
      <c r="E30" s="365">
        <v>2</v>
      </c>
      <c r="F30" s="366">
        <v>0.11600000000000001</v>
      </c>
      <c r="G30" s="445" t="s">
        <v>9</v>
      </c>
      <c r="H30" s="583" t="s">
        <v>1765</v>
      </c>
      <c r="I30" s="622">
        <v>2310</v>
      </c>
      <c r="J30" s="368">
        <f>I30-(I30*VLOOKUP(G30,'Slevové skupiny'!$B$4:$C$7,2,0))</f>
        <v>2310</v>
      </c>
      <c r="K30" s="849"/>
      <c r="L30" s="852"/>
    </row>
    <row r="31" spans="1:12" ht="15" thickBot="1" x14ac:dyDescent="0.35">
      <c r="A31" s="362" t="s">
        <v>2147</v>
      </c>
      <c r="B31" s="363" t="s">
        <v>2148</v>
      </c>
      <c r="C31" s="364"/>
      <c r="D31" s="365" t="s">
        <v>2</v>
      </c>
      <c r="E31" s="365">
        <v>2</v>
      </c>
      <c r="F31" s="366">
        <v>0.13400000000000001</v>
      </c>
      <c r="G31" s="445" t="s">
        <v>9</v>
      </c>
      <c r="H31" s="583" t="s">
        <v>1765</v>
      </c>
      <c r="I31" s="622">
        <v>2420</v>
      </c>
      <c r="J31" s="368">
        <f>I31-(I31*VLOOKUP(G31,'Slevové skupiny'!$B$4:$C$7,2,0))</f>
        <v>2420</v>
      </c>
      <c r="K31" s="849"/>
      <c r="L31" s="852"/>
    </row>
    <row r="32" spans="1:12" ht="15" thickBot="1" x14ac:dyDescent="0.35">
      <c r="A32" s="362" t="s">
        <v>2149</v>
      </c>
      <c r="B32" s="363" t="s">
        <v>2150</v>
      </c>
      <c r="C32" s="364"/>
      <c r="D32" s="365" t="s">
        <v>2</v>
      </c>
      <c r="E32" s="365">
        <v>2</v>
      </c>
      <c r="F32" s="366">
        <v>0.15</v>
      </c>
      <c r="G32" s="445" t="s">
        <v>9</v>
      </c>
      <c r="H32" s="583" t="s">
        <v>1765</v>
      </c>
      <c r="I32" s="622">
        <v>2530</v>
      </c>
      <c r="J32" s="368">
        <f>I32-(I32*VLOOKUP(G32,'Slevové skupiny'!$B$4:$C$7,2,0))</f>
        <v>2530</v>
      </c>
      <c r="K32" s="849"/>
      <c r="L32" s="852"/>
    </row>
    <row r="33" spans="1:12" ht="15" thickBot="1" x14ac:dyDescent="0.35">
      <c r="A33" s="362" t="s">
        <v>2151</v>
      </c>
      <c r="B33" s="363" t="s">
        <v>2152</v>
      </c>
      <c r="C33" s="364"/>
      <c r="D33" s="365" t="s">
        <v>2</v>
      </c>
      <c r="E33" s="365">
        <v>1</v>
      </c>
      <c r="F33" s="366">
        <v>0.75</v>
      </c>
      <c r="G33" s="445" t="s">
        <v>9</v>
      </c>
      <c r="H33" s="583" t="s">
        <v>1765</v>
      </c>
      <c r="I33" s="622">
        <v>213.4</v>
      </c>
      <c r="J33" s="368">
        <f>I33-(I33*VLOOKUP(G33,'Slevové skupiny'!$B$4:$C$7,2,0))</f>
        <v>213.4</v>
      </c>
      <c r="K33" s="849"/>
      <c r="L33" s="852"/>
    </row>
    <row r="34" spans="1:12" ht="15" thickBot="1" x14ac:dyDescent="0.35">
      <c r="A34" s="400" t="s">
        <v>2153</v>
      </c>
      <c r="B34" s="401" t="s">
        <v>2154</v>
      </c>
      <c r="C34" s="402"/>
      <c r="D34" s="403" t="s">
        <v>2</v>
      </c>
      <c r="E34" s="403">
        <v>1</v>
      </c>
      <c r="F34" s="366">
        <v>0.67</v>
      </c>
      <c r="G34" s="585" t="s">
        <v>9</v>
      </c>
      <c r="H34" s="587" t="s">
        <v>1765</v>
      </c>
      <c r="I34" s="631">
        <v>204.6</v>
      </c>
      <c r="J34" s="405">
        <f>I34-(I34*VLOOKUP(G34,'Slevové skupiny'!$B$4:$C$7,2,0))</f>
        <v>204.6</v>
      </c>
      <c r="K34" s="849"/>
      <c r="L34" s="852"/>
    </row>
    <row r="35" spans="1:12" ht="15" customHeight="1" thickBot="1" x14ac:dyDescent="0.35">
      <c r="A35" s="642" t="s">
        <v>127</v>
      </c>
      <c r="B35" s="349" t="s">
        <v>2096</v>
      </c>
      <c r="C35" s="350"/>
      <c r="D35" s="351" t="s">
        <v>2</v>
      </c>
      <c r="E35" s="351">
        <v>1</v>
      </c>
      <c r="F35" s="352">
        <v>0.13</v>
      </c>
      <c r="G35" s="573" t="s">
        <v>9</v>
      </c>
      <c r="H35" s="579" t="s">
        <v>1766</v>
      </c>
      <c r="I35" s="647">
        <v>866.1</v>
      </c>
      <c r="J35" s="621">
        <f>I35-(I35*VLOOKUP(G35,'Slevové skupiny'!$B$4:$C$7,2,0))</f>
        <v>866.1</v>
      </c>
      <c r="K35" s="853" t="s">
        <v>2020</v>
      </c>
      <c r="L35" s="848" t="str">
        <f>VLOOKUP(G35,'Slevové skupiny'!$B$4:$D$7,3,0)</f>
        <v>Sleva 0 %</v>
      </c>
    </row>
    <row r="36" spans="1:12" ht="15" thickBot="1" x14ac:dyDescent="0.35">
      <c r="A36" s="643" t="s">
        <v>1974</v>
      </c>
      <c r="B36" s="356" t="s">
        <v>2165</v>
      </c>
      <c r="C36" s="357"/>
      <c r="D36" s="358" t="s">
        <v>2</v>
      </c>
      <c r="E36" s="358">
        <v>1</v>
      </c>
      <c r="F36" s="359">
        <v>0.17</v>
      </c>
      <c r="G36" s="430" t="s">
        <v>9</v>
      </c>
      <c r="H36" s="580" t="s">
        <v>1766</v>
      </c>
      <c r="I36" s="648">
        <v>1860</v>
      </c>
      <c r="J36" s="644">
        <f>I36-(I36*VLOOKUP(G36,'Slevové skupiny'!$B$4:$C$7,2,0))</f>
        <v>1860</v>
      </c>
      <c r="K36" s="853"/>
      <c r="L36" s="848"/>
    </row>
    <row r="37" spans="1:12" ht="15" thickBot="1" x14ac:dyDescent="0.35">
      <c r="A37" s="643" t="s">
        <v>1975</v>
      </c>
      <c r="B37" s="356" t="s">
        <v>2044</v>
      </c>
      <c r="C37" s="357"/>
      <c r="D37" s="358" t="s">
        <v>2</v>
      </c>
      <c r="E37" s="358">
        <v>1</v>
      </c>
      <c r="F37" s="359">
        <v>0.15</v>
      </c>
      <c r="G37" s="430" t="s">
        <v>9</v>
      </c>
      <c r="H37" s="580" t="s">
        <v>1766</v>
      </c>
      <c r="I37" s="648">
        <v>1250</v>
      </c>
      <c r="J37" s="644">
        <f>I37-(I37*VLOOKUP(G37,'Slevové skupiny'!$B$4:$C$7,2,0))</f>
        <v>1250</v>
      </c>
      <c r="K37" s="853"/>
      <c r="L37" s="848"/>
    </row>
    <row r="38" spans="1:12" ht="15" thickBot="1" x14ac:dyDescent="0.35">
      <c r="A38" s="643" t="s">
        <v>1972</v>
      </c>
      <c r="B38" s="356" t="s">
        <v>2102</v>
      </c>
      <c r="C38" s="357"/>
      <c r="D38" s="358" t="s">
        <v>2</v>
      </c>
      <c r="E38" s="358">
        <v>1</v>
      </c>
      <c r="F38" s="359">
        <v>0.53</v>
      </c>
      <c r="G38" s="430" t="s">
        <v>9</v>
      </c>
      <c r="H38" s="580" t="s">
        <v>1766</v>
      </c>
      <c r="I38" s="648">
        <v>2852</v>
      </c>
      <c r="J38" s="644">
        <f>I38-(I38*VLOOKUP(G38,'Slevové skupiny'!$B$4:$C$7,2,0))</f>
        <v>2852</v>
      </c>
      <c r="K38" s="853"/>
      <c r="L38" s="848"/>
    </row>
    <row r="39" spans="1:12" ht="15" thickBot="1" x14ac:dyDescent="0.35">
      <c r="A39" s="643" t="s">
        <v>1973</v>
      </c>
      <c r="B39" s="356" t="s">
        <v>2103</v>
      </c>
      <c r="C39" s="357"/>
      <c r="D39" s="358" t="s">
        <v>2</v>
      </c>
      <c r="E39" s="358">
        <v>1</v>
      </c>
      <c r="F39" s="359">
        <v>0.53</v>
      </c>
      <c r="G39" s="430" t="s">
        <v>9</v>
      </c>
      <c r="H39" s="580" t="s">
        <v>1766</v>
      </c>
      <c r="I39" s="648">
        <v>2424</v>
      </c>
      <c r="J39" s="644">
        <f>I39-(I39*VLOOKUP(G39,'Slevové skupiny'!$B$4:$C$7,2,0))</f>
        <v>2424</v>
      </c>
      <c r="K39" s="853"/>
      <c r="L39" s="848"/>
    </row>
    <row r="40" spans="1:12" ht="15" thickBot="1" x14ac:dyDescent="0.35">
      <c r="A40" s="643" t="s">
        <v>1687</v>
      </c>
      <c r="B40" s="356" t="s">
        <v>1707</v>
      </c>
      <c r="C40" s="357"/>
      <c r="D40" s="358" t="s">
        <v>2</v>
      </c>
      <c r="E40" s="358">
        <v>1</v>
      </c>
      <c r="F40" s="359">
        <v>0.16500000000000001</v>
      </c>
      <c r="G40" s="430" t="s">
        <v>9</v>
      </c>
      <c r="H40" s="580" t="s">
        <v>1765</v>
      </c>
      <c r="I40" s="648">
        <v>1604</v>
      </c>
      <c r="J40" s="644">
        <f>I40-(I40*VLOOKUP(G40,'Slevové skupiny'!$B$4:$C$7,2,0))</f>
        <v>1604</v>
      </c>
      <c r="K40" s="853"/>
      <c r="L40" s="848"/>
    </row>
    <row r="41" spans="1:12" ht="15" thickBot="1" x14ac:dyDescent="0.35">
      <c r="A41" s="643" t="s">
        <v>1688</v>
      </c>
      <c r="B41" s="356" t="s">
        <v>1708</v>
      </c>
      <c r="C41" s="357"/>
      <c r="D41" s="358" t="s">
        <v>2</v>
      </c>
      <c r="E41" s="358">
        <v>1</v>
      </c>
      <c r="F41" s="359">
        <v>0.25</v>
      </c>
      <c r="G41" s="430" t="s">
        <v>9</v>
      </c>
      <c r="H41" s="580" t="s">
        <v>1765</v>
      </c>
      <c r="I41" s="648">
        <v>1723</v>
      </c>
      <c r="J41" s="644">
        <f>I41-(I41*VLOOKUP(G41,'Slevové skupiny'!$B$4:$C$7,2,0))</f>
        <v>1723</v>
      </c>
      <c r="K41" s="853"/>
      <c r="L41" s="848"/>
    </row>
    <row r="42" spans="1:12" ht="15" thickBot="1" x14ac:dyDescent="0.35">
      <c r="A42" s="643" t="s">
        <v>1689</v>
      </c>
      <c r="B42" s="356" t="s">
        <v>1709</v>
      </c>
      <c r="C42" s="357"/>
      <c r="D42" s="358" t="s">
        <v>2</v>
      </c>
      <c r="E42" s="358">
        <v>1</v>
      </c>
      <c r="F42" s="359">
        <v>7.6999999999999999E-2</v>
      </c>
      <c r="G42" s="430" t="s">
        <v>9</v>
      </c>
      <c r="H42" s="580" t="s">
        <v>1765</v>
      </c>
      <c r="I42" s="648">
        <v>2917</v>
      </c>
      <c r="J42" s="644">
        <f>I42-(I42*VLOOKUP(G42,'Slevové skupiny'!$B$4:$C$7,2,0))</f>
        <v>2917</v>
      </c>
      <c r="K42" s="853"/>
      <c r="L42" s="848"/>
    </row>
    <row r="43" spans="1:12" ht="15" thickBot="1" x14ac:dyDescent="0.35">
      <c r="A43" s="649" t="s">
        <v>2163</v>
      </c>
      <c r="B43" s="650" t="s">
        <v>2164</v>
      </c>
      <c r="C43" s="651"/>
      <c r="D43" s="652" t="s">
        <v>2</v>
      </c>
      <c r="E43" s="652">
        <v>1</v>
      </c>
      <c r="F43" s="653">
        <v>0.08</v>
      </c>
      <c r="G43" s="654" t="s">
        <v>9</v>
      </c>
      <c r="H43" s="655" t="s">
        <v>1765</v>
      </c>
      <c r="I43" s="656">
        <v>1299</v>
      </c>
      <c r="J43" s="656">
        <f>I43-(I43*VLOOKUP(G43,'Slevové skupiny'!$B$4:$C$7,2,0))</f>
        <v>1299</v>
      </c>
      <c r="K43" s="853"/>
      <c r="L43" s="848"/>
    </row>
    <row r="44" spans="1:12" ht="15" thickBot="1" x14ac:dyDescent="0.35">
      <c r="A44" s="406" t="s">
        <v>1690</v>
      </c>
      <c r="B44" s="407" t="s">
        <v>2045</v>
      </c>
      <c r="C44" s="408"/>
      <c r="D44" s="409" t="s">
        <v>2</v>
      </c>
      <c r="E44" s="409">
        <v>1</v>
      </c>
      <c r="F44" s="410">
        <v>0.26</v>
      </c>
      <c r="G44" s="584" t="s">
        <v>9</v>
      </c>
      <c r="H44" s="586" t="s">
        <v>1765</v>
      </c>
      <c r="I44" s="411">
        <v>454</v>
      </c>
      <c r="J44" s="411">
        <f>I44-(I44*VLOOKUP(G44,'Slevové skupiny'!$B$4:$C$7,2,0))</f>
        <v>454</v>
      </c>
      <c r="K44" s="849" t="s">
        <v>2019</v>
      </c>
      <c r="L44" s="852" t="str">
        <f>VLOOKUP(G35,'Slevové skupiny'!$B$4:$D$7,3,0)</f>
        <v>Sleva 0 %</v>
      </c>
    </row>
    <row r="45" spans="1:12" ht="15" thickBot="1" x14ac:dyDescent="0.35">
      <c r="A45" s="362" t="s">
        <v>1691</v>
      </c>
      <c r="B45" s="363" t="s">
        <v>2046</v>
      </c>
      <c r="C45" s="364"/>
      <c r="D45" s="365" t="s">
        <v>2</v>
      </c>
      <c r="E45" s="365">
        <v>1</v>
      </c>
      <c r="F45" s="366">
        <v>0.39700000000000002</v>
      </c>
      <c r="G45" s="445" t="s">
        <v>9</v>
      </c>
      <c r="H45" s="583" t="s">
        <v>1765</v>
      </c>
      <c r="I45" s="368">
        <v>681</v>
      </c>
      <c r="J45" s="368">
        <f>I45-(I45*VLOOKUP(G45,'Slevové skupiny'!$B$4:$C$7,2,0))</f>
        <v>681</v>
      </c>
      <c r="K45" s="849"/>
      <c r="L45" s="852"/>
    </row>
    <row r="46" spans="1:12" ht="15" thickBot="1" x14ac:dyDescent="0.35">
      <c r="A46" s="362" t="s">
        <v>1692</v>
      </c>
      <c r="B46" s="363" t="s">
        <v>2047</v>
      </c>
      <c r="C46" s="364"/>
      <c r="D46" s="365" t="s">
        <v>2</v>
      </c>
      <c r="E46" s="365">
        <v>1</v>
      </c>
      <c r="F46" s="366">
        <v>0.52900000000000003</v>
      </c>
      <c r="G46" s="445" t="s">
        <v>9</v>
      </c>
      <c r="H46" s="583" t="s">
        <v>1765</v>
      </c>
      <c r="I46" s="368">
        <v>908</v>
      </c>
      <c r="J46" s="368">
        <f>I46-(I46*VLOOKUP(G46,'Slevové skupiny'!$B$4:$C$7,2,0))</f>
        <v>908</v>
      </c>
      <c r="K46" s="849"/>
      <c r="L46" s="852"/>
    </row>
    <row r="47" spans="1:12" ht="15" thickBot="1" x14ac:dyDescent="0.35">
      <c r="A47" s="362" t="s">
        <v>1693</v>
      </c>
      <c r="B47" s="363" t="s">
        <v>2048</v>
      </c>
      <c r="C47" s="364"/>
      <c r="D47" s="365" t="s">
        <v>2</v>
      </c>
      <c r="E47" s="365">
        <v>1</v>
      </c>
      <c r="F47" s="366">
        <v>0.66200000000000003</v>
      </c>
      <c r="G47" s="445" t="s">
        <v>9</v>
      </c>
      <c r="H47" s="583" t="s">
        <v>1765</v>
      </c>
      <c r="I47" s="368">
        <v>1136</v>
      </c>
      <c r="J47" s="368">
        <f>I47-(I47*VLOOKUP(G47,'Slevové skupiny'!$B$4:$C$7,2,0))</f>
        <v>1136</v>
      </c>
      <c r="K47" s="849"/>
      <c r="L47" s="852"/>
    </row>
    <row r="48" spans="1:12" ht="15" thickBot="1" x14ac:dyDescent="0.35">
      <c r="A48" s="362" t="s">
        <v>1694</v>
      </c>
      <c r="B48" s="363" t="s">
        <v>2049</v>
      </c>
      <c r="C48" s="364"/>
      <c r="D48" s="365" t="s">
        <v>2</v>
      </c>
      <c r="E48" s="365">
        <v>1</v>
      </c>
      <c r="F48" s="366">
        <v>0.79400000000000004</v>
      </c>
      <c r="G48" s="445" t="s">
        <v>9</v>
      </c>
      <c r="H48" s="583" t="s">
        <v>1765</v>
      </c>
      <c r="I48" s="368">
        <v>1363</v>
      </c>
      <c r="J48" s="368">
        <f>I48-(I48*VLOOKUP(G48,'Slevové skupiny'!$B$4:$C$7,2,0))</f>
        <v>1363</v>
      </c>
      <c r="K48" s="849"/>
      <c r="L48" s="852"/>
    </row>
    <row r="49" spans="1:12" ht="15" thickBot="1" x14ac:dyDescent="0.35">
      <c r="A49" s="362" t="s">
        <v>1695</v>
      </c>
      <c r="B49" s="363" t="s">
        <v>2050</v>
      </c>
      <c r="C49" s="364"/>
      <c r="D49" s="365" t="s">
        <v>2</v>
      </c>
      <c r="E49" s="365">
        <v>1</v>
      </c>
      <c r="F49" s="366">
        <v>0.92600000000000005</v>
      </c>
      <c r="G49" s="445" t="s">
        <v>9</v>
      </c>
      <c r="H49" s="583" t="s">
        <v>1765</v>
      </c>
      <c r="I49" s="368">
        <v>1590</v>
      </c>
      <c r="J49" s="368">
        <f>I49-(I49*VLOOKUP(G49,'Slevové skupiny'!$B$4:$C$7,2,0))</f>
        <v>1590</v>
      </c>
      <c r="K49" s="849"/>
      <c r="L49" s="852"/>
    </row>
    <row r="50" spans="1:12" ht="15" thickBot="1" x14ac:dyDescent="0.35">
      <c r="A50" s="362" t="s">
        <v>1696</v>
      </c>
      <c r="B50" s="363" t="s">
        <v>2051</v>
      </c>
      <c r="C50" s="364"/>
      <c r="D50" s="365" t="s">
        <v>2</v>
      </c>
      <c r="E50" s="365">
        <v>1</v>
      </c>
      <c r="F50" s="366">
        <v>1.0580000000000001</v>
      </c>
      <c r="G50" s="445" t="s">
        <v>9</v>
      </c>
      <c r="H50" s="583" t="s">
        <v>1765</v>
      </c>
      <c r="I50" s="368">
        <v>1816</v>
      </c>
      <c r="J50" s="368">
        <f>I50-(I50*VLOOKUP(G50,'Slevové skupiny'!$B$4:$C$7,2,0))</f>
        <v>1816</v>
      </c>
      <c r="K50" s="849"/>
      <c r="L50" s="852"/>
    </row>
    <row r="51" spans="1:12" ht="15" thickBot="1" x14ac:dyDescent="0.35">
      <c r="A51" s="362" t="s">
        <v>1697</v>
      </c>
      <c r="B51" s="363" t="s">
        <v>2052</v>
      </c>
      <c r="C51" s="364"/>
      <c r="D51" s="365" t="s">
        <v>2</v>
      </c>
      <c r="E51" s="365">
        <v>1</v>
      </c>
      <c r="F51" s="366">
        <v>1.19</v>
      </c>
      <c r="G51" s="445" t="s">
        <v>9</v>
      </c>
      <c r="H51" s="583" t="s">
        <v>1765</v>
      </c>
      <c r="I51" s="368">
        <v>2043</v>
      </c>
      <c r="J51" s="368">
        <f>I51-(I51*VLOOKUP(G51,'Slevové skupiny'!$B$4:$C$7,2,0))</f>
        <v>2043</v>
      </c>
      <c r="K51" s="849"/>
      <c r="L51" s="852"/>
    </row>
    <row r="52" spans="1:12" ht="15" thickBot="1" x14ac:dyDescent="0.35">
      <c r="A52" s="362" t="s">
        <v>1698</v>
      </c>
      <c r="B52" s="363" t="s">
        <v>2053</v>
      </c>
      <c r="C52" s="364"/>
      <c r="D52" s="365" t="s">
        <v>2</v>
      </c>
      <c r="E52" s="365">
        <v>1</v>
      </c>
      <c r="F52" s="366">
        <v>1.323</v>
      </c>
      <c r="G52" s="445" t="s">
        <v>9</v>
      </c>
      <c r="H52" s="583" t="s">
        <v>1765</v>
      </c>
      <c r="I52" s="368">
        <v>2270</v>
      </c>
      <c r="J52" s="368">
        <f>I52-(I52*VLOOKUP(G52,'Slevové skupiny'!$B$4:$C$7,2,0))</f>
        <v>2270</v>
      </c>
      <c r="K52" s="849"/>
      <c r="L52" s="852"/>
    </row>
    <row r="53" spans="1:12" ht="15" thickBot="1" x14ac:dyDescent="0.35">
      <c r="A53" s="362" t="s">
        <v>1699</v>
      </c>
      <c r="B53" s="363" t="s">
        <v>2054</v>
      </c>
      <c r="C53" s="364"/>
      <c r="D53" s="365" t="s">
        <v>2</v>
      </c>
      <c r="E53" s="365">
        <v>1</v>
      </c>
      <c r="F53" s="366">
        <v>1.4550000000000001</v>
      </c>
      <c r="G53" s="445" t="s">
        <v>9</v>
      </c>
      <c r="H53" s="583" t="s">
        <v>1765</v>
      </c>
      <c r="I53" s="368">
        <v>2497</v>
      </c>
      <c r="J53" s="368">
        <f>I53-(I53*VLOOKUP(G53,'Slevové skupiny'!$B$4:$C$7,2,0))</f>
        <v>2497</v>
      </c>
      <c r="K53" s="849"/>
      <c r="L53" s="852"/>
    </row>
    <row r="54" spans="1:12" ht="15" thickBot="1" x14ac:dyDescent="0.35">
      <c r="A54" s="362" t="s">
        <v>1700</v>
      </c>
      <c r="B54" s="363" t="s">
        <v>2055</v>
      </c>
      <c r="C54" s="364"/>
      <c r="D54" s="365" t="s">
        <v>2</v>
      </c>
      <c r="E54" s="365">
        <v>1</v>
      </c>
      <c r="F54" s="366">
        <v>1.5880000000000001</v>
      </c>
      <c r="G54" s="445" t="s">
        <v>9</v>
      </c>
      <c r="H54" s="583" t="s">
        <v>1765</v>
      </c>
      <c r="I54" s="368">
        <v>2724</v>
      </c>
      <c r="J54" s="368">
        <f>I54-(I54*VLOOKUP(G54,'Slevové skupiny'!$B$4:$C$7,2,0))</f>
        <v>2724</v>
      </c>
      <c r="K54" s="849"/>
      <c r="L54" s="852"/>
    </row>
    <row r="55" spans="1:12" ht="15" thickBot="1" x14ac:dyDescent="0.35">
      <c r="A55" s="362" t="s">
        <v>1701</v>
      </c>
      <c r="B55" s="363" t="s">
        <v>2056</v>
      </c>
      <c r="C55" s="364"/>
      <c r="D55" s="365" t="s">
        <v>2</v>
      </c>
      <c r="E55" s="365">
        <v>1</v>
      </c>
      <c r="F55" s="366">
        <v>1.72</v>
      </c>
      <c r="G55" s="445" t="s">
        <v>9</v>
      </c>
      <c r="H55" s="583" t="s">
        <v>1765</v>
      </c>
      <c r="I55" s="368">
        <v>2951</v>
      </c>
      <c r="J55" s="368">
        <f>I55-(I55*VLOOKUP(G55,'Slevové skupiny'!$B$4:$C$7,2,0))</f>
        <v>2951</v>
      </c>
      <c r="K55" s="849"/>
      <c r="L55" s="852"/>
    </row>
    <row r="56" spans="1:12" ht="15" thickBot="1" x14ac:dyDescent="0.35">
      <c r="A56" s="362" t="s">
        <v>2155</v>
      </c>
      <c r="B56" s="363" t="s">
        <v>2156</v>
      </c>
      <c r="C56" s="364"/>
      <c r="D56" s="365" t="s">
        <v>2</v>
      </c>
      <c r="E56" s="365">
        <v>1</v>
      </c>
      <c r="F56" s="633">
        <v>1.85</v>
      </c>
      <c r="G56" s="445" t="s">
        <v>9</v>
      </c>
      <c r="H56" s="583" t="s">
        <v>1765</v>
      </c>
      <c r="I56" s="368">
        <v>3195</v>
      </c>
      <c r="J56" s="368">
        <f>I56-(I56*VLOOKUP(G56,'Slevové skupiny'!$B$4:$C$7,2,0))</f>
        <v>3195</v>
      </c>
      <c r="K56" s="849"/>
      <c r="L56" s="852"/>
    </row>
    <row r="57" spans="1:12" ht="15" thickBot="1" x14ac:dyDescent="0.35">
      <c r="A57" s="362" t="s">
        <v>2157</v>
      </c>
      <c r="B57" s="363" t="s">
        <v>2158</v>
      </c>
      <c r="C57" s="364"/>
      <c r="D57" s="365" t="s">
        <v>2</v>
      </c>
      <c r="E57" s="365">
        <v>1</v>
      </c>
      <c r="F57" s="633">
        <v>1.9850000000000001</v>
      </c>
      <c r="G57" s="445" t="s">
        <v>9</v>
      </c>
      <c r="H57" s="583" t="s">
        <v>1765</v>
      </c>
      <c r="I57" s="368">
        <v>3405</v>
      </c>
      <c r="J57" s="368">
        <f>I57-(I57*VLOOKUP(G57,'Slevové skupiny'!$B$4:$C$7,2,0))</f>
        <v>3405</v>
      </c>
      <c r="K57" s="849"/>
      <c r="L57" s="852"/>
    </row>
    <row r="58" spans="1:12" ht="15" thickBot="1" x14ac:dyDescent="0.35">
      <c r="A58" s="362" t="s">
        <v>2159</v>
      </c>
      <c r="B58" s="363" t="s">
        <v>2160</v>
      </c>
      <c r="C58" s="364"/>
      <c r="D58" s="365" t="s">
        <v>2</v>
      </c>
      <c r="E58" s="365">
        <v>1</v>
      </c>
      <c r="F58" s="633">
        <v>2.12</v>
      </c>
      <c r="G58" s="445" t="s">
        <v>9</v>
      </c>
      <c r="H58" s="583" t="s">
        <v>1765</v>
      </c>
      <c r="I58" s="368">
        <v>3632</v>
      </c>
      <c r="J58" s="368">
        <f>I58-(I58*VLOOKUP(G58,'Slevové skupiny'!$B$4:$C$7,2,0))</f>
        <v>3632</v>
      </c>
      <c r="K58" s="849"/>
      <c r="L58" s="852"/>
    </row>
    <row r="59" spans="1:12" ht="15" thickBot="1" x14ac:dyDescent="0.35">
      <c r="A59" s="642" t="s">
        <v>1681</v>
      </c>
      <c r="B59" s="349" t="s">
        <v>2057</v>
      </c>
      <c r="C59" s="350" t="s">
        <v>1711</v>
      </c>
      <c r="D59" s="351" t="s">
        <v>2</v>
      </c>
      <c r="E59" s="351">
        <v>1</v>
      </c>
      <c r="F59" s="352">
        <v>6.8000000000000007</v>
      </c>
      <c r="G59" s="573" t="s">
        <v>9</v>
      </c>
      <c r="H59" s="579" t="s">
        <v>1765</v>
      </c>
      <c r="I59" s="621">
        <v>1426</v>
      </c>
      <c r="J59" s="621">
        <f>I59-(I59*VLOOKUP(G59,'Slevové skupiny'!$B$4:$C$7,2,0))</f>
        <v>1426</v>
      </c>
      <c r="K59" s="849" t="s">
        <v>2016</v>
      </c>
      <c r="L59" s="848" t="str">
        <f>VLOOKUP(G35,'Slevové skupiny'!$B$4:$D$7,3,0)</f>
        <v>Sleva 0 %</v>
      </c>
    </row>
    <row r="60" spans="1:12" ht="15.75" customHeight="1" thickBot="1" x14ac:dyDescent="0.35">
      <c r="A60" s="643" t="s">
        <v>1682</v>
      </c>
      <c r="B60" s="356" t="s">
        <v>2058</v>
      </c>
      <c r="C60" s="357" t="s">
        <v>1712</v>
      </c>
      <c r="D60" s="358" t="s">
        <v>2</v>
      </c>
      <c r="E60" s="358">
        <v>1</v>
      </c>
      <c r="F60" s="359">
        <v>13.600000000000001</v>
      </c>
      <c r="G60" s="430" t="s">
        <v>9</v>
      </c>
      <c r="H60" s="580" t="s">
        <v>1765</v>
      </c>
      <c r="I60" s="644">
        <v>2851</v>
      </c>
      <c r="J60" s="644">
        <f>I60-(I60*VLOOKUP(G60,'Slevové skupiny'!$B$4:$C$7,2,0))</f>
        <v>2851</v>
      </c>
      <c r="K60" s="849"/>
      <c r="L60" s="848"/>
    </row>
    <row r="61" spans="1:12" ht="15" thickBot="1" x14ac:dyDescent="0.35">
      <c r="A61" s="643" t="s">
        <v>1683</v>
      </c>
      <c r="B61" s="356" t="s">
        <v>2059</v>
      </c>
      <c r="C61" s="357" t="s">
        <v>1713</v>
      </c>
      <c r="D61" s="358" t="s">
        <v>2</v>
      </c>
      <c r="E61" s="358">
        <v>1</v>
      </c>
      <c r="F61" s="359">
        <v>13.600000000000001</v>
      </c>
      <c r="G61" s="430" t="s">
        <v>9</v>
      </c>
      <c r="H61" s="580" t="s">
        <v>1765</v>
      </c>
      <c r="I61" s="644">
        <v>2851</v>
      </c>
      <c r="J61" s="644">
        <f>I61-(I61*VLOOKUP(G61,'Slevové skupiny'!$B$4:$C$7,2,0))</f>
        <v>2851</v>
      </c>
      <c r="K61" s="849"/>
      <c r="L61" s="848"/>
    </row>
    <row r="62" spans="1:12" ht="15" thickBot="1" x14ac:dyDescent="0.35">
      <c r="A62" s="645" t="s">
        <v>1684</v>
      </c>
      <c r="B62" s="375" t="s">
        <v>2060</v>
      </c>
      <c r="C62" s="398" t="s">
        <v>1714</v>
      </c>
      <c r="D62" s="376" t="s">
        <v>2</v>
      </c>
      <c r="E62" s="376">
        <v>1</v>
      </c>
      <c r="F62" s="399">
        <v>27</v>
      </c>
      <c r="G62" s="433" t="s">
        <v>9</v>
      </c>
      <c r="H62" s="572" t="s">
        <v>1765</v>
      </c>
      <c r="I62" s="646">
        <v>5702</v>
      </c>
      <c r="J62" s="646">
        <f>I62-(I62*VLOOKUP(G62,'Slevové skupiny'!$B$4:$C$7,2,0))</f>
        <v>5702</v>
      </c>
      <c r="K62" s="849"/>
      <c r="L62" s="848"/>
    </row>
    <row r="63" spans="1:12" x14ac:dyDescent="0.3">
      <c r="A63" s="623" t="s">
        <v>2161</v>
      </c>
      <c r="B63" s="624" t="s">
        <v>2162</v>
      </c>
      <c r="C63" s="625"/>
      <c r="D63" s="626" t="s">
        <v>2</v>
      </c>
      <c r="E63" s="626">
        <v>1</v>
      </c>
      <c r="F63" s="627">
        <v>2E-3</v>
      </c>
      <c r="G63" s="628" t="s">
        <v>9</v>
      </c>
      <c r="H63" s="629" t="s">
        <v>1765</v>
      </c>
      <c r="I63" s="630">
        <v>6</v>
      </c>
      <c r="J63" s="630">
        <f>I63-(I63*VLOOKUP(G63,'Slevové skupiny'!$B$4:$C$7,2,0))</f>
        <v>6</v>
      </c>
      <c r="K63" s="854" t="s">
        <v>1718</v>
      </c>
      <c r="L63" s="855"/>
    </row>
    <row r="64" spans="1:12" ht="15" thickBot="1" x14ac:dyDescent="0.35">
      <c r="A64" s="634" t="s">
        <v>1702</v>
      </c>
      <c r="B64" s="635" t="s">
        <v>1710</v>
      </c>
      <c r="C64" s="636"/>
      <c r="D64" s="637" t="s">
        <v>2</v>
      </c>
      <c r="E64" s="637">
        <v>1</v>
      </c>
      <c r="F64" s="638">
        <v>7.4999999999999997E-2</v>
      </c>
      <c r="G64" s="639" t="s">
        <v>9</v>
      </c>
      <c r="H64" s="640" t="s">
        <v>1765</v>
      </c>
      <c r="I64" s="641">
        <v>345</v>
      </c>
      <c r="J64" s="641">
        <f>I64-(I64*VLOOKUP(G64,'Slevové skupiny'!$B$4:$C$7,2,0))</f>
        <v>345</v>
      </c>
      <c r="K64" s="856"/>
      <c r="L64" s="857"/>
    </row>
    <row r="65" spans="1:11" x14ac:dyDescent="0.3">
      <c r="A65" s="175"/>
      <c r="B65" s="96"/>
      <c r="C65" s="96"/>
      <c r="D65" s="96"/>
      <c r="E65" s="96"/>
      <c r="F65" s="96"/>
      <c r="G65" s="96"/>
      <c r="H65" s="96"/>
      <c r="I65" s="265"/>
      <c r="J65" s="265"/>
      <c r="K65" s="547"/>
    </row>
    <row r="66" spans="1:11" x14ac:dyDescent="0.3">
      <c r="A66" s="175" t="s">
        <v>2186</v>
      </c>
      <c r="B66" s="96"/>
      <c r="C66" s="96"/>
      <c r="D66" s="96"/>
      <c r="E66" s="96"/>
      <c r="F66" s="96"/>
      <c r="G66" s="96"/>
      <c r="H66" s="96"/>
      <c r="I66" s="265"/>
      <c r="J66" s="265"/>
      <c r="K66" s="547"/>
    </row>
    <row r="67" spans="1:11" x14ac:dyDescent="0.3">
      <c r="I67" s="266"/>
      <c r="J67" s="266"/>
    </row>
    <row r="68" spans="1:11" x14ac:dyDescent="0.3">
      <c r="I68" s="266"/>
      <c r="J68" s="266"/>
    </row>
  </sheetData>
  <mergeCells count="27">
    <mergeCell ref="K44:K58"/>
    <mergeCell ref="L44:L58"/>
    <mergeCell ref="K59:K62"/>
    <mergeCell ref="L59:L62"/>
    <mergeCell ref="K63:L64"/>
    <mergeCell ref="K10:K25"/>
    <mergeCell ref="L10:L25"/>
    <mergeCell ref="K26:K34"/>
    <mergeCell ref="L26:L34"/>
    <mergeCell ref="K35:K43"/>
    <mergeCell ref="L35:L43"/>
    <mergeCell ref="K2:L3"/>
    <mergeCell ref="K4:K5"/>
    <mergeCell ref="L4:L5"/>
    <mergeCell ref="K6:K9"/>
    <mergeCell ref="L6:L9"/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rintOptions horizontalCentered="1"/>
  <pageMargins left="0.23622047244094491" right="0.23622047244094491" top="0.74803149606299213" bottom="0.74803149606299213" header="0.11811023622047245" footer="0.31496062992125984"/>
  <pageSetup paperSize="9" scale="60" fitToHeight="0" orientation="portrait" horizontalDpi="300" verticalDpi="300" r:id="rId1"/>
  <headerFooter>
    <oddFooter>&amp;C&amp;"Arial,Obyčejné"&amp;10&amp;P/&amp;N&amp;R&amp;"Arial,Obyčejné"&amp;10Ceník FV COMFORT platný od 19. 11. 2025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3E338-1A68-4812-9E6D-09333CF1CA9D}">
  <sheetPr>
    <pageSetUpPr fitToPage="1"/>
  </sheetPr>
  <dimension ref="A1:D22"/>
  <sheetViews>
    <sheetView zoomScaleNormal="100" zoomScaleSheetLayoutView="80" workbookViewId="0">
      <pane ySplit="1" topLeftCell="A2" activePane="bottomLeft" state="frozen"/>
      <selection activeCell="M380" sqref="M380:M382"/>
      <selection pane="bottomLeft" activeCell="C6" sqref="C6"/>
    </sheetView>
  </sheetViews>
  <sheetFormatPr defaultColWidth="9.109375" defaultRowHeight="14.4" x14ac:dyDescent="0.3"/>
  <cols>
    <col min="1" max="1" width="52.44140625" style="333" customWidth="1"/>
    <col min="2" max="2" width="9.33203125" style="333" customWidth="1"/>
    <col min="3" max="3" width="15" style="333" bestFit="1" customWidth="1"/>
    <col min="4" max="4" width="13.44140625" style="333" customWidth="1"/>
    <col min="5" max="16384" width="9.109375" style="333"/>
  </cols>
  <sheetData>
    <row r="1" spans="1:4" ht="49.5" customHeight="1" x14ac:dyDescent="0.3">
      <c r="A1" s="859" t="s">
        <v>2092</v>
      </c>
      <c r="B1" s="859"/>
      <c r="C1" s="859"/>
    </row>
    <row r="2" spans="1:4" ht="14.25" customHeight="1" x14ac:dyDescent="0.3">
      <c r="A2" s="331"/>
      <c r="B2" s="331"/>
      <c r="C2" s="331"/>
    </row>
    <row r="3" spans="1:4" ht="14.25" customHeight="1" x14ac:dyDescent="0.3">
      <c r="A3" s="331"/>
      <c r="B3" s="568" t="s">
        <v>2022</v>
      </c>
      <c r="C3" s="559" t="s">
        <v>2087</v>
      </c>
    </row>
    <row r="4" spans="1:4" ht="14.25" customHeight="1" x14ac:dyDescent="0.3">
      <c r="A4" s="858" t="s">
        <v>2168</v>
      </c>
      <c r="B4" s="569" t="s">
        <v>154</v>
      </c>
      <c r="C4" s="558">
        <v>0</v>
      </c>
      <c r="D4" s="333" t="str">
        <f>CONCATENATE("Sleva ",C4*100," %")</f>
        <v>Sleva 0 %</v>
      </c>
    </row>
    <row r="5" spans="1:4" ht="14.25" customHeight="1" x14ac:dyDescent="0.3">
      <c r="A5" s="858"/>
      <c r="B5" s="570" t="s">
        <v>9</v>
      </c>
      <c r="C5" s="556">
        <v>0</v>
      </c>
      <c r="D5" s="333" t="str">
        <f t="shared" ref="D5:D7" si="0">CONCATENATE("Sleva ",C5*100," %")</f>
        <v>Sleva 0 %</v>
      </c>
    </row>
    <row r="6" spans="1:4" ht="14.25" customHeight="1" x14ac:dyDescent="0.3">
      <c r="A6" s="858"/>
      <c r="B6" s="570" t="s">
        <v>891</v>
      </c>
      <c r="C6" s="556">
        <v>0</v>
      </c>
      <c r="D6" s="333" t="str">
        <f t="shared" si="0"/>
        <v>Sleva 0 %</v>
      </c>
    </row>
    <row r="7" spans="1:4" ht="14.25" customHeight="1" x14ac:dyDescent="0.3">
      <c r="A7" s="858"/>
      <c r="B7" s="571" t="s">
        <v>1351</v>
      </c>
      <c r="C7" s="557">
        <v>0</v>
      </c>
      <c r="D7" s="333" t="str">
        <f t="shared" si="0"/>
        <v>Sleva 0 %</v>
      </c>
    </row>
    <row r="8" spans="1:4" ht="14.25" customHeight="1" x14ac:dyDescent="0.3">
      <c r="A8" s="331"/>
      <c r="B8" s="331"/>
      <c r="C8" s="332"/>
    </row>
    <row r="9" spans="1:4" ht="14.25" customHeight="1" x14ac:dyDescent="0.3">
      <c r="A9" s="331"/>
      <c r="B9" s="331"/>
      <c r="C9" s="331"/>
    </row>
    <row r="10" spans="1:4" ht="14.25" customHeight="1" x14ac:dyDescent="0.3">
      <c r="A10" s="860" t="s">
        <v>2028</v>
      </c>
      <c r="B10" s="862" t="s">
        <v>2029</v>
      </c>
      <c r="C10" s="864" t="s">
        <v>2088</v>
      </c>
    </row>
    <row r="11" spans="1:4" x14ac:dyDescent="0.3">
      <c r="A11" s="861"/>
      <c r="B11" s="863"/>
      <c r="C11" s="865"/>
    </row>
    <row r="12" spans="1:4" ht="15" customHeight="1" x14ac:dyDescent="0.3">
      <c r="A12" s="565" t="s">
        <v>2024</v>
      </c>
      <c r="B12" s="560" t="s">
        <v>154</v>
      </c>
      <c r="C12" s="562">
        <f>VLOOKUP(B12,$B$4:$C$7,2,0)</f>
        <v>0</v>
      </c>
    </row>
    <row r="13" spans="1:4" ht="15" customHeight="1" x14ac:dyDescent="0.3">
      <c r="A13" s="565" t="s">
        <v>2025</v>
      </c>
      <c r="B13" s="560" t="s">
        <v>891</v>
      </c>
      <c r="C13" s="562">
        <f t="shared" ref="C13:C22" si="1">VLOOKUP(B13,$B$4:$C$7,2,0)</f>
        <v>0</v>
      </c>
    </row>
    <row r="14" spans="1:4" ht="15" customHeight="1" x14ac:dyDescent="0.3">
      <c r="A14" s="565" t="s">
        <v>2026</v>
      </c>
      <c r="B14" s="560" t="s">
        <v>891</v>
      </c>
      <c r="C14" s="562">
        <f t="shared" si="1"/>
        <v>0</v>
      </c>
    </row>
    <row r="15" spans="1:4" ht="15" customHeight="1" x14ac:dyDescent="0.3">
      <c r="A15" s="565" t="s">
        <v>2027</v>
      </c>
      <c r="B15" s="560" t="s">
        <v>891</v>
      </c>
      <c r="C15" s="562">
        <f t="shared" si="1"/>
        <v>0</v>
      </c>
    </row>
    <row r="16" spans="1:4" ht="15" customHeight="1" x14ac:dyDescent="0.3">
      <c r="A16" s="565" t="s">
        <v>2030</v>
      </c>
      <c r="B16" s="560" t="s">
        <v>1351</v>
      </c>
      <c r="C16" s="562">
        <f t="shared" si="1"/>
        <v>0</v>
      </c>
    </row>
    <row r="17" spans="1:3" ht="15" customHeight="1" x14ac:dyDescent="0.3">
      <c r="A17" s="565" t="s">
        <v>2031</v>
      </c>
      <c r="B17" s="560" t="s">
        <v>891</v>
      </c>
      <c r="C17" s="562">
        <f t="shared" si="1"/>
        <v>0</v>
      </c>
    </row>
    <row r="18" spans="1:3" ht="15" customHeight="1" x14ac:dyDescent="0.3">
      <c r="A18" s="565" t="s">
        <v>2034</v>
      </c>
      <c r="B18" s="560" t="s">
        <v>154</v>
      </c>
      <c r="C18" s="562">
        <f t="shared" si="1"/>
        <v>0</v>
      </c>
    </row>
    <row r="19" spans="1:3" ht="15" customHeight="1" x14ac:dyDescent="0.3">
      <c r="A19" s="565" t="s">
        <v>2032</v>
      </c>
      <c r="B19" s="560" t="s">
        <v>891</v>
      </c>
      <c r="C19" s="562">
        <f t="shared" si="1"/>
        <v>0</v>
      </c>
    </row>
    <row r="20" spans="1:3" ht="15" customHeight="1" x14ac:dyDescent="0.3">
      <c r="A20" s="566" t="s">
        <v>2089</v>
      </c>
      <c r="B20" s="560" t="s">
        <v>9</v>
      </c>
      <c r="C20" s="563">
        <f t="shared" si="1"/>
        <v>0</v>
      </c>
    </row>
    <row r="21" spans="1:3" ht="15" customHeight="1" x14ac:dyDescent="0.3">
      <c r="A21" s="566" t="s">
        <v>2023</v>
      </c>
      <c r="B21" s="560" t="s">
        <v>9</v>
      </c>
      <c r="C21" s="563">
        <f t="shared" si="1"/>
        <v>0</v>
      </c>
    </row>
    <row r="22" spans="1:3" ht="15" customHeight="1" x14ac:dyDescent="0.3">
      <c r="A22" s="567" t="s">
        <v>2015</v>
      </c>
      <c r="B22" s="561" t="s">
        <v>9</v>
      </c>
      <c r="C22" s="564">
        <f t="shared" si="1"/>
        <v>0</v>
      </c>
    </row>
  </sheetData>
  <mergeCells count="5">
    <mergeCell ref="A4:A7"/>
    <mergeCell ref="A1:C1"/>
    <mergeCell ref="A10:A11"/>
    <mergeCell ref="B10:B11"/>
    <mergeCell ref="C10:C11"/>
  </mergeCells>
  <printOptions horizontalCentered="1"/>
  <pageMargins left="0.23622047244094491" right="0.23622047244094491" top="0.74803149606299213" bottom="0.55118110236220474" header="0.31496062992125984" footer="0.31496062992125984"/>
  <pageSetup paperSize="9" scale="87" fitToHeight="0" orientation="portrait" r:id="rId1"/>
  <headerFooter>
    <oddFooter>&amp;C&amp;"Arial,Obyčejné"&amp;10&amp;P/&amp;N&amp;RCeník FV AQUA platný od 05_2025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CC85DE6AAC7A34C80F9745995D39FCE" ma:contentTypeVersion="16" ma:contentTypeDescription="Vytvoří nový dokument" ma:contentTypeScope="" ma:versionID="0c0d489cfce4ebe0e8cb5311e4ab9d98">
  <xsd:schema xmlns:xsd="http://www.w3.org/2001/XMLSchema" xmlns:xs="http://www.w3.org/2001/XMLSchema" xmlns:p="http://schemas.microsoft.com/office/2006/metadata/properties" xmlns:ns2="f24e3095-64fe-4f19-aec8-cd6d6987f1b5" xmlns:ns3="41bbfb5a-430b-44b4-80ac-1227a9206afd" targetNamespace="http://schemas.microsoft.com/office/2006/metadata/properties" ma:root="true" ma:fieldsID="d7c7953a45978b206a35b2770ff377c2" ns2:_="" ns3:_="">
    <xsd:import namespace="f24e3095-64fe-4f19-aec8-cd6d6987f1b5"/>
    <xsd:import namespace="41bbfb5a-430b-44b4-80ac-1227a9206a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4e3095-64fe-4f19-aec8-cd6d6987f1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e1de2475-df8f-4b89-af57-3a7f377d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bbfb5a-430b-44b4-80ac-1227a9206af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ed25d59-4795-400d-81fd-c6fb1d4ed309}" ma:internalName="TaxCatchAll" ma:showField="CatchAllData" ma:web="41bbfb5a-430b-44b4-80ac-1227a9206a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4e3095-64fe-4f19-aec8-cd6d6987f1b5">
      <Terms xmlns="http://schemas.microsoft.com/office/infopath/2007/PartnerControls"/>
    </lcf76f155ced4ddcb4097134ff3c332f>
    <TaxCatchAll xmlns="41bbfb5a-430b-44b4-80ac-1227a9206afd" xsi:nil="true"/>
  </documentManagement>
</p:properties>
</file>

<file path=customXml/itemProps1.xml><?xml version="1.0" encoding="utf-8"?>
<ds:datastoreItem xmlns:ds="http://schemas.openxmlformats.org/officeDocument/2006/customXml" ds:itemID="{E366C1B6-6F75-464E-8AB1-16CD7A207D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4e3095-64fe-4f19-aec8-cd6d6987f1b5"/>
    <ds:schemaRef ds:uri="41bbfb5a-430b-44b4-80ac-1227a9206a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367F3C-5EC1-43FC-B8D7-1D6276441F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95CD3C-757E-4DE3-AE12-1E1C9E30A1F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41bbfb5a-430b-44b4-80ac-1227a9206afd"/>
    <ds:schemaRef ds:uri="f24e3095-64fe-4f19-aec8-cd6d6987f1b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10</vt:i4>
      </vt:variant>
    </vt:vector>
  </HeadingPairs>
  <TitlesOfParts>
    <vt:vector size="15" baseType="lpstr">
      <vt:lpstr>FV AQUA PP-RCT (svařování)</vt:lpstr>
      <vt:lpstr>FV AQUA PRESS (lisování)</vt:lpstr>
      <vt:lpstr>FV COMFORT THERM (vytápění)</vt:lpstr>
      <vt:lpstr>FV COMFORT CLIMA (chlazení)</vt:lpstr>
      <vt:lpstr>Slevové skupiny</vt:lpstr>
      <vt:lpstr>'FV AQUA PP-RCT (svařování)'!Názvy_tisku</vt:lpstr>
      <vt:lpstr>'FV AQUA PRESS (lisování)'!Názvy_tisku</vt:lpstr>
      <vt:lpstr>'FV COMFORT CLIMA (chlazení)'!Názvy_tisku</vt:lpstr>
      <vt:lpstr>'FV COMFORT THERM (vytápění)'!Názvy_tisku</vt:lpstr>
      <vt:lpstr>'Slevové skupiny'!Názvy_tisku</vt:lpstr>
      <vt:lpstr>'FV AQUA PP-RCT (svařování)'!Oblast_tisku</vt:lpstr>
      <vt:lpstr>'FV AQUA PRESS (lisování)'!Oblast_tisku</vt:lpstr>
      <vt:lpstr>'FV COMFORT CLIMA (chlazení)'!Oblast_tisku</vt:lpstr>
      <vt:lpstr>'FV COMFORT THERM (vytápění)'!Oblast_tisku</vt:lpstr>
      <vt:lpstr>'Slevové skupiny'!Oblast_tisku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Olbrecht Tomas</dc:creator>
  <cp:keywords/>
  <dc:description/>
  <cp:lastModifiedBy>Kamil Mrkus</cp:lastModifiedBy>
  <cp:revision/>
  <cp:lastPrinted>2025-11-19T11:34:01Z</cp:lastPrinted>
  <dcterms:created xsi:type="dcterms:W3CDTF">2021-03-15T10:07:27Z</dcterms:created>
  <dcterms:modified xsi:type="dcterms:W3CDTF">2025-12-03T08:02:23Z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0x010100CCC85DE6AAC7A34C80F9745995D39FCE</vt:lpwstr>
  </property>
  <property fmtid="{D5CDD505-2E9C-101B-9397-08002B2CF9AE}" pid="3" name="MediaServiceImageTags">
    <vt:lpwstr/>
  </property>
</Properties>
</file>