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vplast-my.sharepoint.com/personal/david_behner_fv-plast_cz/Documents/Pracovní data/ceníky/FV2021/Ceníky 2021-07-15/CZK/"/>
    </mc:Choice>
  </mc:AlternateContent>
  <xr:revisionPtr revIDLastSave="1" documentId="8_{564CD111-1142-4123-B0D1-E0E1D0FEE46E}" xr6:coauthVersionLast="47" xr6:coauthVersionMax="47" xr10:uidLastSave="{27C496BD-2F9D-4CF0-9637-7CDBFFC10966}"/>
  <bookViews>
    <workbookView xWindow="-120" yWindow="-120" windowWidth="29040" windowHeight="15840" xr2:uid="{00000000-000D-0000-FFFF-FFFF00000000}"/>
  </bookViews>
  <sheets>
    <sheet name="FV KLIMA CZK 21-07-1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" l="1"/>
  <c r="E76" i="2"/>
  <c r="E75" i="2"/>
  <c r="E78" i="2"/>
  <c r="H111" i="2"/>
  <c r="H110" i="2"/>
  <c r="H109" i="2"/>
  <c r="H108" i="2"/>
  <c r="H107" i="2"/>
  <c r="H106" i="2"/>
  <c r="H105" i="2"/>
  <c r="H104" i="2"/>
  <c r="H103" i="2"/>
  <c r="H102" i="2"/>
</calcChain>
</file>

<file path=xl/sharedStrings.xml><?xml version="1.0" encoding="utf-8"?>
<sst xmlns="http://schemas.openxmlformats.org/spreadsheetml/2006/main" count="684" uniqueCount="288">
  <si>
    <t>hmotnost</t>
  </si>
  <si>
    <t>rozměry balení</t>
  </si>
  <si>
    <t>balení</t>
  </si>
  <si>
    <t>objem</t>
  </si>
  <si>
    <t>Nový kód</t>
  </si>
  <si>
    <t>MJ</t>
  </si>
  <si>
    <t>[kg]</t>
  </si>
  <si>
    <t>[m]</t>
  </si>
  <si>
    <t>[MJ]</t>
  </si>
  <si>
    <t>[dm3/MJ]</t>
  </si>
  <si>
    <t>AA960138120</t>
  </si>
  <si>
    <t>m</t>
  </si>
  <si>
    <t>0,18x0,82x0,82</t>
  </si>
  <si>
    <t>600 m</t>
  </si>
  <si>
    <t>AA960130110</t>
  </si>
  <si>
    <t>0,14x0,14x3</t>
  </si>
  <si>
    <t>180 m</t>
  </si>
  <si>
    <t>AA960112125</t>
  </si>
  <si>
    <t>ks</t>
  </si>
  <si>
    <t>1,05x0,41x0,19</t>
  </si>
  <si>
    <t>100 ks</t>
  </si>
  <si>
    <t>AA960112127</t>
  </si>
  <si>
    <t>0,85x0,29x0,23</t>
  </si>
  <si>
    <t>200 ks</t>
  </si>
  <si>
    <t>AA960112128</t>
  </si>
  <si>
    <t>0,30x0,4x0,09</t>
  </si>
  <si>
    <t>AA960134110</t>
  </si>
  <si>
    <t>0,30x0,20x0,03</t>
  </si>
  <si>
    <t>10 ks</t>
  </si>
  <si>
    <t>AA960134120</t>
  </si>
  <si>
    <t>AA960134130</t>
  </si>
  <si>
    <t>AA960134210</t>
  </si>
  <si>
    <t>0,17x0,2x0,015</t>
  </si>
  <si>
    <t>AA960134220</t>
  </si>
  <si>
    <t>0,2x0,2x0,03</t>
  </si>
  <si>
    <t>AA960134320</t>
  </si>
  <si>
    <t>AA960134310</t>
  </si>
  <si>
    <t>AA960134510</t>
  </si>
  <si>
    <t>0,1x0,1x0,04</t>
  </si>
  <si>
    <t>AA960134512</t>
  </si>
  <si>
    <t>0,1x0,14x0,02</t>
  </si>
  <si>
    <t>AA960134511</t>
  </si>
  <si>
    <t>0,1x0,14x0,025</t>
  </si>
  <si>
    <t>AA960134610</t>
  </si>
  <si>
    <t>0,15x0,09x0,01</t>
  </si>
  <si>
    <t>AA960134620</t>
  </si>
  <si>
    <t>0,15x0,09x0,015</t>
  </si>
  <si>
    <t>0,357x0,107x0,15</t>
  </si>
  <si>
    <t>1 ks</t>
  </si>
  <si>
    <t>0,522x0,107x0,15</t>
  </si>
  <si>
    <t>0,687x0,107x0,15</t>
  </si>
  <si>
    <t>0,852x0,107x0,15</t>
  </si>
  <si>
    <t>0,952x0,107x0,15</t>
  </si>
  <si>
    <t>1,012x0,107x0,15</t>
  </si>
  <si>
    <t>1,07x0,107x0,15</t>
  </si>
  <si>
    <t>1,13x0,107x0,15</t>
  </si>
  <si>
    <t>1,19x0,107x0,15</t>
  </si>
  <si>
    <t>1,25x0,107x0,15</t>
  </si>
  <si>
    <t>AA960117110</t>
  </si>
  <si>
    <t>0,13x0,18x0,05</t>
  </si>
  <si>
    <t>2 ks</t>
  </si>
  <si>
    <t>AA960134720</t>
  </si>
  <si>
    <t>AA960139315</t>
  </si>
  <si>
    <t>0,085x0,085x0,045</t>
  </si>
  <si>
    <t>AA960139510</t>
  </si>
  <si>
    <t>0,18x0,13x0,02</t>
  </si>
  <si>
    <t>AA960139410</t>
  </si>
  <si>
    <t>0,11x0,095x0,065</t>
  </si>
  <si>
    <t>AA960139420</t>
  </si>
  <si>
    <t>0,11x0,095x0,065/tyč 0,57x0,2x0,03</t>
  </si>
  <si>
    <t>AA960139120</t>
  </si>
  <si>
    <t>0,07x0,08x0,065</t>
  </si>
  <si>
    <t>AA960991120</t>
  </si>
  <si>
    <t>0,135x0,05x0,03</t>
  </si>
  <si>
    <t>AA960730050</t>
  </si>
  <si>
    <t>AA960730075</t>
  </si>
  <si>
    <t>AA960730100</t>
  </si>
  <si>
    <t>AA960730125</t>
  </si>
  <si>
    <t>AA960730150</t>
  </si>
  <si>
    <t>AA960730175</t>
  </si>
  <si>
    <t>AA960730200</t>
  </si>
  <si>
    <t>AA960730225</t>
  </si>
  <si>
    <t>AA960730250</t>
  </si>
  <si>
    <t>AA960730275</t>
  </si>
  <si>
    <t>AA960730300</t>
  </si>
  <si>
    <t>Kód</t>
  </si>
  <si>
    <t>Název KATALOG CZ</t>
  </si>
  <si>
    <t>KLM FV upínací lišta Penta pro 16x2, l=1 m</t>
  </si>
  <si>
    <t>KLM FV upínací lišta pro tr. 8x1, R25, l=0,8 m</t>
  </si>
  <si>
    <t>KLM FV držák oblouku pro lištu 8x1, R25</t>
  </si>
  <si>
    <t>AA960116231</t>
  </si>
  <si>
    <t>KLM FV rozdělovač Push, 0,6-2,4 l/m, 1 okr</t>
  </si>
  <si>
    <t>AA960116232</t>
  </si>
  <si>
    <t>KLM FV rozdělovač Push, 0,6-2,4 l/m, 2 okr</t>
  </si>
  <si>
    <t>AA960116233</t>
  </si>
  <si>
    <t>KLM FV rozdělovač Push, 0,6-2,4 l/m, 3 okr</t>
  </si>
  <si>
    <t>AA960116234</t>
  </si>
  <si>
    <t>KLM FV rozdělovač Push, 0,6-2,4 l/m, 4 okr</t>
  </si>
  <si>
    <t>AA960116235</t>
  </si>
  <si>
    <t>KLM FV rozdělovač Push, 0,6-2,4 l/m, 5 okr</t>
  </si>
  <si>
    <t>AA960116236</t>
  </si>
  <si>
    <t>KLM FV rozdělovač Push, 0,6-2,4 l/m, 6 okr</t>
  </si>
  <si>
    <t>AA960116237</t>
  </si>
  <si>
    <t>KLM FV rozdělovač Push, 0,6-2,4 l/m, 7 okr</t>
  </si>
  <si>
    <t>AA960116238</t>
  </si>
  <si>
    <t>KLM FV rozdělovač Push, 0,6-2,4 l/m, 8 okr</t>
  </si>
  <si>
    <t>AA960116239</t>
  </si>
  <si>
    <t>KLM FV rozdělovač Push, 0,6-2,4 l/m, 9 okr</t>
  </si>
  <si>
    <t>AA960116240</t>
  </si>
  <si>
    <t>KLM FV rozdělovač Push, 0,6-2,4 l/m, 10 okr</t>
  </si>
  <si>
    <t>AA960116241</t>
  </si>
  <si>
    <t>KLM FV rozdělovač Push, 0,6-2,4 l/m, 11 okr</t>
  </si>
  <si>
    <t>AA960116242</t>
  </si>
  <si>
    <t>KLM FV rozdělovač Push, 0,6-2,4 l/m, 12 okr</t>
  </si>
  <si>
    <t>AA960116243</t>
  </si>
  <si>
    <t>KLM FV rozdělovač Push, 0,6-2,4 l/m, 13 okr</t>
  </si>
  <si>
    <t>AA960116244</t>
  </si>
  <si>
    <t>KLM FV rozdělovač Push, 0,6-2,4 l/m, 14 okr</t>
  </si>
  <si>
    <t>AA960116245</t>
  </si>
  <si>
    <t>KLM FV rozdělovač Push, 0,6-2,4 l/m, 15 okr</t>
  </si>
  <si>
    <t>AA960116246</t>
  </si>
  <si>
    <t>KLM FV rozdělovač Push, 0,6-2,4 l/m, 16 okr</t>
  </si>
  <si>
    <t>AA960116247</t>
  </si>
  <si>
    <t>KLM FV rozdělovač Push, 0,6-2,4 l/m, 17 okr</t>
  </si>
  <si>
    <t>AA960116248</t>
  </si>
  <si>
    <t>KLM FV rozdělovač Push, 0,6-2,4 l/m, 18 okr</t>
  </si>
  <si>
    <t>AA960116249</t>
  </si>
  <si>
    <t>KLM FV rozdělovač Push, 0,6-2,4 l/m, 19 okr</t>
  </si>
  <si>
    <t>AA960116250</t>
  </si>
  <si>
    <t>KLM FV rozdělovač Push, 0,6-2,4 l/m, 20 okr</t>
  </si>
  <si>
    <t>AA960116331</t>
  </si>
  <si>
    <t>KLM FV rozdělovač Push, 1-4 l/m, 1 okr</t>
  </si>
  <si>
    <t>AA960116332</t>
  </si>
  <si>
    <t>KLM FV rozdělovač Push, 1-4 l/m, 2 okr</t>
  </si>
  <si>
    <t>AA960116333</t>
  </si>
  <si>
    <t>KLM FV rozdělovač Push, 1-4 l/m, 3 okr</t>
  </si>
  <si>
    <t>AA960116334</t>
  </si>
  <si>
    <t>KLM FV rozdělovač Push, 1-4 l/m, 4 okr</t>
  </si>
  <si>
    <t>AA960116335</t>
  </si>
  <si>
    <t>KLM FV rozdělovač Push, 1-4 l/m, 5 okr</t>
  </si>
  <si>
    <t>AA960116336</t>
  </si>
  <si>
    <t>KLM FV rozdělovač Push, 1-4 l/m, 6 okr</t>
  </si>
  <si>
    <t>AA960116337</t>
  </si>
  <si>
    <t>KLM FV rozdělovač Push, 1-4 l/m, 7 okr</t>
  </si>
  <si>
    <t>AA960116338</t>
  </si>
  <si>
    <t>KLM FV rozdělovač Push, 1-4 l/m, 8 okr</t>
  </si>
  <si>
    <t>AA960116339</t>
  </si>
  <si>
    <t>KLM FV rozdělovač Push, 1-4 l/m, 9 okr</t>
  </si>
  <si>
    <t>AA960116340</t>
  </si>
  <si>
    <t>KLM FV rozdělovač Push, 1-4 l/m, 10 okr</t>
  </si>
  <si>
    <t>AA960116341</t>
  </si>
  <si>
    <t>KLM FV rozdělovač Push, 1-4 l/m, 11 okr</t>
  </si>
  <si>
    <t>AA960116342</t>
  </si>
  <si>
    <t>KLM FV rozdělovač Push, 1-4 l/m, 12 okr</t>
  </si>
  <si>
    <t>AA960116343</t>
  </si>
  <si>
    <t>KLM FV rozdělovač Push, 1-4 l/m, 13 okr</t>
  </si>
  <si>
    <t>AA960116344</t>
  </si>
  <si>
    <t>KLM FV rozdělovač Push, 1-4 l/m, 14 okr</t>
  </si>
  <si>
    <t>AA960116345</t>
  </si>
  <si>
    <t>KLM FV rozdělovač Push, 1-4 l/m, 15 okr</t>
  </si>
  <si>
    <t>AA960116346</t>
  </si>
  <si>
    <t>KLM FV rozdělovač Push, 1-4 l/m, 16 okr</t>
  </si>
  <si>
    <t>AA960116347</t>
  </si>
  <si>
    <t>KLM FV rozdělovač Push, 1-4 l/m, 17 okr</t>
  </si>
  <si>
    <t>AA960116348</t>
  </si>
  <si>
    <t>KLM FV rozdělovač Push, 1-4 l/m, 18 okr</t>
  </si>
  <si>
    <t>AA960116349</t>
  </si>
  <si>
    <t>KLM FV rozdělovač Push, 1-4 l/m, 19 okr</t>
  </si>
  <si>
    <t>AA960116350</t>
  </si>
  <si>
    <t>KLM FV rozdělovač Push, 1-4 l/m, 20 okr</t>
  </si>
  <si>
    <t>AA960116431</t>
  </si>
  <si>
    <t>KLM FV rozdělovač Push, 2-8 l/m, 1 okr</t>
  </si>
  <si>
    <t>AA960116432</t>
  </si>
  <si>
    <t>KLM FV rozdělovač Push, 2-8 l/m, 2 okr</t>
  </si>
  <si>
    <t>AA960116433</t>
  </si>
  <si>
    <t>KLM FV rozdělovač Push, 2-8 l/m, 3 okr</t>
  </si>
  <si>
    <t>AA960116434</t>
  </si>
  <si>
    <t>KLM FV rozdělovač Push, 2-8 l/m, 4 okr</t>
  </si>
  <si>
    <t>AA960116435</t>
  </si>
  <si>
    <t>KLM FV rozdělovač Push, 2-8 l/m, 5 okr</t>
  </si>
  <si>
    <t>AA960116436</t>
  </si>
  <si>
    <t>KLM FV rozdělovač Push, 2-8 l/m, 6 okr</t>
  </si>
  <si>
    <t>AA960116437</t>
  </si>
  <si>
    <t>KLM FV rozdělovač Push, 2-8 l/m, 7 okr</t>
  </si>
  <si>
    <t>AA960116438</t>
  </si>
  <si>
    <t>KLM FV rozdělovač Push, 2-8 l/m, 8 okr</t>
  </si>
  <si>
    <t>AA960116439</t>
  </si>
  <si>
    <t>KLM FV rozdělovač Push, 2-8 l/m, 9 okr</t>
  </si>
  <si>
    <t>AA960116440</t>
  </si>
  <si>
    <t>KLM FV rozdělovač Push, 2-8 l/m, 10 okr</t>
  </si>
  <si>
    <t>AA960116441</t>
  </si>
  <si>
    <t>KLM FV rozdělovač Push, 2-8 l/m, 11 okr</t>
  </si>
  <si>
    <t>AA960116442</t>
  </si>
  <si>
    <t>KLM FV rozdělovač Push, 2-8 l/m, 12 okr</t>
  </si>
  <si>
    <t>AA960116443</t>
  </si>
  <si>
    <t>KLM FV rozdělovač Push, 2-8 l/m, 13 okr</t>
  </si>
  <si>
    <t>AA960116444</t>
  </si>
  <si>
    <t>KLM FV rozdělovač Push, 2-8 l/m, 14 okr</t>
  </si>
  <si>
    <t>AA960116445</t>
  </si>
  <si>
    <t>KLM FV rozdělovač Push, 2-8 l/m, 15 okr</t>
  </si>
  <si>
    <t>AA960116446</t>
  </si>
  <si>
    <t>KLM FV rozdělovač Push, 2-8 l/m, 16 okr</t>
  </si>
  <si>
    <t>AA960116447</t>
  </si>
  <si>
    <t>KLM FV rozdělovač Push, 2-8 l/m, 17 okr</t>
  </si>
  <si>
    <t>AA960116448</t>
  </si>
  <si>
    <t>KLM FV rozdělovač Push, 2-8 l/m, 18 okr</t>
  </si>
  <si>
    <t>AA960116449</t>
  </si>
  <si>
    <t>KLM FV rozdělovač Push, 2-8 l/m, 19 okr</t>
  </si>
  <si>
    <t>AA960116450</t>
  </si>
  <si>
    <t>KLM FV rozdělovač Push, 2-8 l/m, 20 okr</t>
  </si>
  <si>
    <t>KLM FV kulový ventil pro rozdělovače 1-6/4"</t>
  </si>
  <si>
    <t>PERT blu FV COOLING 16x2 mm, l=3 m</t>
  </si>
  <si>
    <t>AA960130310</t>
  </si>
  <si>
    <t>KLM FV chladící deska CoolPLATE 625x1000mm</t>
  </si>
  <si>
    <t>AA960130320</t>
  </si>
  <si>
    <t>KLM FV chladící deska CoolPLATE 625x2000mm</t>
  </si>
  <si>
    <t>AA960130330</t>
  </si>
  <si>
    <t>KLM FV chladící deska CoolPLATE 1250x1000mm</t>
  </si>
  <si>
    <t>AA960130340</t>
  </si>
  <si>
    <t>KLM FV chladící deska CoolPLATE 1250x2000mm</t>
  </si>
  <si>
    <t>KLM FV T-přechodová rychlospojka 16-8-8-16</t>
  </si>
  <si>
    <t>KLM FV T-přechodová rychlospojka 16-8-8</t>
  </si>
  <si>
    <t>KLM FV T-přechodová rychlospojka 16-8-16</t>
  </si>
  <si>
    <t>KLM FV přímá rychlospojka 8-8</t>
  </si>
  <si>
    <t>KLM FV přímá rychlospojka 16-16</t>
  </si>
  <si>
    <t>KLM FV koleno rychlospojka 8-8</t>
  </si>
  <si>
    <t>KLM FV koleno rychlospojka 16-16</t>
  </si>
  <si>
    <t>KLM FV přechod 16-1/2"</t>
  </si>
  <si>
    <t>KLM FV přechod 8-1/4"</t>
  </si>
  <si>
    <t>KLM FV přechod 8-1/2"</t>
  </si>
  <si>
    <t>KLM FV zátka 8</t>
  </si>
  <si>
    <t>KLM FV zátka 16</t>
  </si>
  <si>
    <t>AA960134710</t>
  </si>
  <si>
    <t>KLM FV vyztuž. pouzdro pro trubku 8x1 mm</t>
  </si>
  <si>
    <t>KLM FV vyztuž. pouzdro pro trubku 16x2 mm</t>
  </si>
  <si>
    <t>PB blu FV COOLING 8x1 mm</t>
  </si>
  <si>
    <t>KLM FV termopohon pro rozdělovače FV NC-24V</t>
  </si>
  <si>
    <t>KLM FV prostorový termostat chlaz./vyt.</t>
  </si>
  <si>
    <t>KLM FV čidlo rosného bodu</t>
  </si>
  <si>
    <t>KLM FV čidlo rosného bodu pro dutý strop</t>
  </si>
  <si>
    <t>KLM FV konvertor rosného bodu</t>
  </si>
  <si>
    <t>KLM CoolFLEX plná SDK 500 x 490mm</t>
  </si>
  <si>
    <t>KLM CoolFLEX plná SDK 750 x 490mm</t>
  </si>
  <si>
    <t>KLM CoolFLEX plná SDK 1000 x 490mm</t>
  </si>
  <si>
    <t>KLM CoolFLEX plná SDK 1250 x 490mm</t>
  </si>
  <si>
    <t>KLM CoolFLEX plná SDK 1500 x 490mm</t>
  </si>
  <si>
    <t>KLM CoolFLEX plná SDK 1750 x 490mm</t>
  </si>
  <si>
    <t>KLM CoolFLEX plná SDK 2000 x 490mm</t>
  </si>
  <si>
    <t>KLM CoolFLEX plná SDK 2250 x 490mm</t>
  </si>
  <si>
    <t>KLM CoolFLEX plná SDK 2500 x 490mm</t>
  </si>
  <si>
    <t>KLM CoolFLEX plná SDK 2750 x 490mm</t>
  </si>
  <si>
    <t>KLM CoolFLEX plná SDK 3000 x 490mm</t>
  </si>
  <si>
    <t>AA960730325</t>
  </si>
  <si>
    <t>KLM CoolFLEX plná SDK 3250 x 490mm</t>
  </si>
  <si>
    <t>KLM FV silikonový tuk na O-kroužky 70 g</t>
  </si>
  <si>
    <t>dopor.</t>
  </si>
  <si>
    <t>0,15x0,22x0,05</t>
  </si>
  <si>
    <t>individuálně dle objed. ks</t>
  </si>
  <si>
    <t>0,625x1,2x0,013</t>
  </si>
  <si>
    <t>0,625x2,2x0,013</t>
  </si>
  <si>
    <t>1,25x1,2x0,013</t>
  </si>
  <si>
    <t>1,25x2,2x0,013</t>
  </si>
  <si>
    <t>FV - Plast, a.s. Čelákovice, odštěpný závod,  Kozovazská 1049/3, 250 88  Čelákovice</t>
  </si>
  <si>
    <t xml:space="preserve"> www.fv-plast.cz     fv-plast@fv-plast.cz     objednavky@fv-plast.cz</t>
  </si>
  <si>
    <r>
      <rPr>
        <b/>
        <i/>
        <sz val="10"/>
        <rFont val="Wingdings"/>
        <charset val="2"/>
      </rPr>
      <t>(</t>
    </r>
    <r>
      <rPr>
        <b/>
        <i/>
        <sz val="10"/>
        <rFont val="Arial CE"/>
        <family val="2"/>
        <charset val="238"/>
      </rPr>
      <t xml:space="preserve"> + 420 326 706 711, fax: + 420 326 706 721</t>
    </r>
  </si>
  <si>
    <t>FV KLIMA</t>
  </si>
  <si>
    <t>AA918000000</t>
  </si>
  <si>
    <t>FV THERM Elektronický rozvaděč</t>
  </si>
  <si>
    <t>0,33x0,15x0,075</t>
  </si>
  <si>
    <t>prodej Kč</t>
  </si>
  <si>
    <t xml:space="preserve">Ceny jsou uvedeny v Kč bez DPH </t>
  </si>
  <si>
    <t xml:space="preserve">PB blu FV COOLING 8x1 mm </t>
  </si>
  <si>
    <t>AA960733075</t>
  </si>
  <si>
    <t>KLM CoolFLEX plná SDK 750 x 410mm</t>
  </si>
  <si>
    <t>1 pcs</t>
  </si>
  <si>
    <t>AA960733100</t>
  </si>
  <si>
    <t>KLM CoolFLEX plná SDK 1000 x 410mm</t>
  </si>
  <si>
    <t>AA960733150</t>
  </si>
  <si>
    <t>KLM CoolFLEX plná SDK 1500 x 410mm</t>
  </si>
  <si>
    <t>AA960733175</t>
  </si>
  <si>
    <t>KLM CoolFLEX plná SDK 1750 x 410mm</t>
  </si>
  <si>
    <t>AA960733225</t>
  </si>
  <si>
    <t>KLM CoolFLEX plná SDK 2250 x 410mm</t>
  </si>
  <si>
    <t>AA960752060</t>
  </si>
  <si>
    <t xml:space="preserve">KLM CoolFLEX  plná kaz. polep 260x600 mm   </t>
  </si>
  <si>
    <t>AA960756060</t>
  </si>
  <si>
    <t xml:space="preserve">KLM CoolFLEX  plná kaz. polep 580x600 mm   </t>
  </si>
  <si>
    <t>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</si>
</sst>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Wingdings"/>
      <charset val="2"/>
    </font>
    <font>
      <i/>
      <sz val="6"/>
      <name val="Arial CE"/>
      <charset val="238"/>
    </font>
    <font>
      <b/>
      <i/>
      <sz val="6"/>
      <name val="Arial CE"/>
      <charset val="238"/>
    </font>
    <font>
      <b/>
      <i/>
      <sz val="16"/>
      <color theme="0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0" xfId="0" applyFill="1"/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2" fontId="6" fillId="0" borderId="0" xfId="1" applyNumberFormat="1" applyFont="1"/>
    <xf numFmtId="2" fontId="8" fillId="0" borderId="0" xfId="1" applyNumberFormat="1" applyFont="1"/>
    <xf numFmtId="0" fontId="3" fillId="0" borderId="0" xfId="1"/>
    <xf numFmtId="1" fontId="3" fillId="0" borderId="0" xfId="1" applyNumberFormat="1"/>
    <xf numFmtId="0" fontId="9" fillId="0" borderId="0" xfId="1" applyFont="1" applyAlignment="1">
      <alignment horizontal="left"/>
    </xf>
    <xf numFmtId="2" fontId="6" fillId="0" borderId="0" xfId="1" applyNumberFormat="1" applyFont="1" applyAlignment="1">
      <alignment horizontal="right"/>
    </xf>
    <xf numFmtId="0" fontId="5" fillId="0" borderId="0" xfId="0" applyFont="1" applyAlignment="1"/>
    <xf numFmtId="2" fontId="6" fillId="0" borderId="0" xfId="1" applyNumberFormat="1" applyFont="1" applyAlignment="1"/>
    <xf numFmtId="2" fontId="6" fillId="0" borderId="0" xfId="1" applyNumberFormat="1" applyFont="1" applyBorder="1" applyAlignment="1">
      <alignment horizontal="right"/>
    </xf>
    <xf numFmtId="2" fontId="4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0" borderId="1" xfId="0" applyNumberFormat="1" applyFill="1" applyBorder="1" applyAlignment="1">
      <alignment horizontal="right"/>
    </xf>
    <xf numFmtId="6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9" xfId="0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4" fontId="10" fillId="2" borderId="0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Zakladni" xfId="1" xr:uid="{3F735092-52FE-40B7-A476-8CD446DDA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16061</xdr:rowOff>
    </xdr:from>
    <xdr:to>
      <xdr:col>0</xdr:col>
      <xdr:colOff>987518</xdr:colOff>
      <xdr:row>3</xdr:row>
      <xdr:rowOff>57971</xdr:rowOff>
    </xdr:to>
    <xdr:pic>
      <xdr:nvPicPr>
        <xdr:cNvPr id="2" name="Obrázek 132" descr="LOGO_FV_NEW.bmp">
          <a:extLst>
            <a:ext uri="{FF2B5EF4-FFF2-40B4-BE49-F238E27FC236}">
              <a16:creationId xmlns:a16="http://schemas.microsoft.com/office/drawing/2014/main" id="{3892DEF5-562A-4B5D-BB0E-FF225B56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6061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119"/>
  <sheetViews>
    <sheetView tabSelected="1" zoomScale="90" zoomScaleNormal="90" workbookViewId="0">
      <pane xSplit="3" ySplit="8" topLeftCell="D9" activePane="bottomRight" state="frozen"/>
      <selection pane="topRight" activeCell="E1" sqref="E1"/>
      <selection pane="bottomLeft" activeCell="A3" sqref="A3"/>
      <selection pane="bottomRight" activeCell="C25" sqref="C25"/>
    </sheetView>
  </sheetViews>
  <sheetFormatPr defaultRowHeight="15" x14ac:dyDescent="0.25"/>
  <cols>
    <col min="1" max="1" width="14.85546875" customWidth="1"/>
    <col min="2" max="2" width="15.140625" customWidth="1"/>
    <col min="3" max="3" width="44.42578125" bestFit="1" customWidth="1"/>
    <col min="4" max="4" width="5" customWidth="1"/>
    <col min="5" max="5" width="12.28515625" style="9" customWidth="1"/>
    <col min="6" max="6" width="23.28515625" style="12" customWidth="1"/>
    <col min="7" max="7" width="6.7109375" bestFit="1" customWidth="1"/>
    <col min="9" max="9" width="10.42578125" style="18" customWidth="1"/>
  </cols>
  <sheetData>
    <row r="1" spans="1:9" ht="15" customHeight="1" x14ac:dyDescent="0.25">
      <c r="B1" s="45" t="s">
        <v>262</v>
      </c>
      <c r="C1" s="45"/>
      <c r="D1" s="45"/>
      <c r="E1" s="45"/>
      <c r="F1" s="44" t="s">
        <v>287</v>
      </c>
      <c r="G1" s="48" t="s">
        <v>265</v>
      </c>
      <c r="H1" s="48"/>
      <c r="I1" s="48"/>
    </row>
    <row r="2" spans="1:9" ht="15" customHeight="1" x14ac:dyDescent="0.25">
      <c r="B2" s="46" t="s">
        <v>263</v>
      </c>
      <c r="C2" s="46"/>
      <c r="D2" s="46"/>
      <c r="E2" s="46"/>
      <c r="F2" s="25"/>
      <c r="G2" s="48"/>
      <c r="H2" s="48"/>
      <c r="I2" s="48"/>
    </row>
    <row r="3" spans="1:9" ht="15" customHeight="1" x14ac:dyDescent="0.25">
      <c r="B3" s="47" t="s">
        <v>264</v>
      </c>
      <c r="C3" s="47"/>
      <c r="D3" s="47"/>
      <c r="E3" s="47"/>
      <c r="F3" s="26"/>
      <c r="G3" s="48"/>
      <c r="H3" s="48"/>
      <c r="I3" s="48"/>
    </row>
    <row r="4" spans="1:9" x14ac:dyDescent="0.25">
      <c r="A4" s="19"/>
      <c r="B4" s="20"/>
      <c r="C4" s="20"/>
      <c r="D4" s="19"/>
      <c r="E4" s="19"/>
      <c r="F4" s="21"/>
      <c r="G4" s="21"/>
      <c r="H4" s="21"/>
      <c r="I4" s="22"/>
    </row>
    <row r="5" spans="1:9" x14ac:dyDescent="0.25">
      <c r="A5" s="28"/>
      <c r="B5" s="29"/>
      <c r="C5" s="23"/>
      <c r="D5" s="21"/>
      <c r="E5" s="21"/>
      <c r="F5" s="21"/>
      <c r="G5" s="21"/>
      <c r="H5" s="24"/>
      <c r="I5" s="27" t="s">
        <v>270</v>
      </c>
    </row>
    <row r="6" spans="1:9" ht="15.75" thickBot="1" x14ac:dyDescent="0.3"/>
    <row r="7" spans="1:9" x14ac:dyDescent="0.25">
      <c r="A7" s="2"/>
      <c r="B7" s="3"/>
      <c r="C7" s="3"/>
      <c r="D7" s="3"/>
      <c r="E7" s="30" t="s">
        <v>0</v>
      </c>
      <c r="F7" s="10" t="s">
        <v>1</v>
      </c>
      <c r="G7" s="10" t="s">
        <v>2</v>
      </c>
      <c r="H7" s="10" t="s">
        <v>3</v>
      </c>
      <c r="I7" s="16" t="s">
        <v>269</v>
      </c>
    </row>
    <row r="8" spans="1:9" ht="15.75" thickBot="1" x14ac:dyDescent="0.3">
      <c r="A8" s="5" t="s">
        <v>4</v>
      </c>
      <c r="B8" s="6" t="s">
        <v>85</v>
      </c>
      <c r="C8" s="6" t="s">
        <v>86</v>
      </c>
      <c r="D8" s="6" t="s">
        <v>5</v>
      </c>
      <c r="E8" s="31" t="s">
        <v>6</v>
      </c>
      <c r="F8" s="11" t="s">
        <v>7</v>
      </c>
      <c r="G8" s="11" t="s">
        <v>8</v>
      </c>
      <c r="H8" s="11" t="s">
        <v>9</v>
      </c>
      <c r="I8" s="17" t="s">
        <v>255</v>
      </c>
    </row>
    <row r="9" spans="1:9" x14ac:dyDescent="0.25">
      <c r="A9" s="7" t="s">
        <v>17</v>
      </c>
      <c r="B9" s="8" t="s">
        <v>17</v>
      </c>
      <c r="C9" s="8" t="s">
        <v>87</v>
      </c>
      <c r="D9" s="8" t="s">
        <v>18</v>
      </c>
      <c r="E9" s="32">
        <v>0.18099999999999999</v>
      </c>
      <c r="F9" s="33" t="s">
        <v>19</v>
      </c>
      <c r="G9" s="33" t="s">
        <v>20</v>
      </c>
      <c r="H9" s="33">
        <v>0.81795000000000007</v>
      </c>
      <c r="I9" s="40">
        <v>50</v>
      </c>
    </row>
    <row r="10" spans="1:9" x14ac:dyDescent="0.25">
      <c r="A10" s="4" t="s">
        <v>21</v>
      </c>
      <c r="B10" s="1" t="s">
        <v>21</v>
      </c>
      <c r="C10" s="1" t="s">
        <v>88</v>
      </c>
      <c r="D10" s="1" t="s">
        <v>18</v>
      </c>
      <c r="E10" s="34">
        <v>6.8000000000000005E-2</v>
      </c>
      <c r="F10" s="35" t="s">
        <v>22</v>
      </c>
      <c r="G10" s="35" t="s">
        <v>23</v>
      </c>
      <c r="H10" s="35">
        <v>0.28347499999999998</v>
      </c>
      <c r="I10" s="38">
        <v>56</v>
      </c>
    </row>
    <row r="11" spans="1:9" x14ac:dyDescent="0.25">
      <c r="A11" s="4" t="s">
        <v>24</v>
      </c>
      <c r="B11" s="1" t="s">
        <v>24</v>
      </c>
      <c r="C11" s="1" t="s">
        <v>89</v>
      </c>
      <c r="D11" s="1" t="s">
        <v>18</v>
      </c>
      <c r="E11" s="34">
        <v>7.6299999999999996E-3</v>
      </c>
      <c r="F11" s="35" t="s">
        <v>25</v>
      </c>
      <c r="G11" s="35" t="s">
        <v>20</v>
      </c>
      <c r="H11" s="35">
        <v>0.108</v>
      </c>
      <c r="I11" s="38">
        <v>16</v>
      </c>
    </row>
    <row r="12" spans="1:9" x14ac:dyDescent="0.25">
      <c r="A12" s="4" t="s">
        <v>90</v>
      </c>
      <c r="B12" s="1" t="s">
        <v>90</v>
      </c>
      <c r="C12" s="1" t="s">
        <v>91</v>
      </c>
      <c r="D12" s="1" t="s">
        <v>18</v>
      </c>
      <c r="E12" s="34">
        <v>1.4000000000000001</v>
      </c>
      <c r="F12" s="35" t="s">
        <v>47</v>
      </c>
      <c r="G12" s="35" t="s">
        <v>48</v>
      </c>
      <c r="H12" s="35">
        <v>5.729849999999999</v>
      </c>
      <c r="I12" s="38">
        <v>1890</v>
      </c>
    </row>
    <row r="13" spans="1:9" x14ac:dyDescent="0.25">
      <c r="A13" s="4" t="s">
        <v>92</v>
      </c>
      <c r="B13" s="1" t="s">
        <v>92</v>
      </c>
      <c r="C13" s="1" t="s">
        <v>93</v>
      </c>
      <c r="D13" s="1" t="s">
        <v>18</v>
      </c>
      <c r="E13" s="34">
        <v>1.9000000000000001</v>
      </c>
      <c r="F13" s="35" t="s">
        <v>47</v>
      </c>
      <c r="G13" s="35" t="s">
        <v>48</v>
      </c>
      <c r="H13" s="35">
        <v>5.7298499999999999</v>
      </c>
      <c r="I13" s="38">
        <v>2295</v>
      </c>
    </row>
    <row r="14" spans="1:9" x14ac:dyDescent="0.25">
      <c r="A14" s="4" t="s">
        <v>94</v>
      </c>
      <c r="B14" s="1" t="s">
        <v>94</v>
      </c>
      <c r="C14" s="1" t="s">
        <v>95</v>
      </c>
      <c r="D14" s="1" t="s">
        <v>18</v>
      </c>
      <c r="E14" s="34">
        <v>2.3000000000000003</v>
      </c>
      <c r="F14" s="35" t="s">
        <v>47</v>
      </c>
      <c r="G14" s="35" t="s">
        <v>48</v>
      </c>
      <c r="H14" s="35">
        <v>5.729849999999999</v>
      </c>
      <c r="I14" s="38">
        <v>2926</v>
      </c>
    </row>
    <row r="15" spans="1:9" x14ac:dyDescent="0.25">
      <c r="A15" s="4" t="s">
        <v>96</v>
      </c>
      <c r="B15" s="1" t="s">
        <v>96</v>
      </c>
      <c r="C15" s="1" t="s">
        <v>97</v>
      </c>
      <c r="D15" s="1" t="s">
        <v>18</v>
      </c>
      <c r="E15" s="34">
        <v>2.8000000000000003</v>
      </c>
      <c r="F15" s="35" t="s">
        <v>47</v>
      </c>
      <c r="G15" s="35" t="s">
        <v>48</v>
      </c>
      <c r="H15" s="35">
        <v>5.729849999999999</v>
      </c>
      <c r="I15" s="38">
        <v>3559</v>
      </c>
    </row>
    <row r="16" spans="1:9" x14ac:dyDescent="0.25">
      <c r="A16" s="4" t="s">
        <v>98</v>
      </c>
      <c r="B16" s="1" t="s">
        <v>98</v>
      </c>
      <c r="C16" s="1" t="s">
        <v>99</v>
      </c>
      <c r="D16" s="1" t="s">
        <v>18</v>
      </c>
      <c r="E16" s="34">
        <v>3.3000000000000003</v>
      </c>
      <c r="F16" s="35" t="s">
        <v>47</v>
      </c>
      <c r="G16" s="35" t="s">
        <v>48</v>
      </c>
      <c r="H16" s="35">
        <v>5.729849999999999</v>
      </c>
      <c r="I16" s="38">
        <v>4192</v>
      </c>
    </row>
    <row r="17" spans="1:9" x14ac:dyDescent="0.25">
      <c r="A17" s="4" t="s">
        <v>100</v>
      </c>
      <c r="B17" s="1" t="s">
        <v>100</v>
      </c>
      <c r="C17" s="1" t="s">
        <v>101</v>
      </c>
      <c r="D17" s="1" t="s">
        <v>18</v>
      </c>
      <c r="E17" s="34">
        <v>3.7</v>
      </c>
      <c r="F17" s="35" t="s">
        <v>49</v>
      </c>
      <c r="G17" s="35" t="s">
        <v>48</v>
      </c>
      <c r="H17" s="35">
        <v>8.3780999999999999</v>
      </c>
      <c r="I17" s="38">
        <v>4824</v>
      </c>
    </row>
    <row r="18" spans="1:9" x14ac:dyDescent="0.25">
      <c r="A18" s="4" t="s">
        <v>102</v>
      </c>
      <c r="B18" s="1" t="s">
        <v>102</v>
      </c>
      <c r="C18" s="1" t="s">
        <v>103</v>
      </c>
      <c r="D18" s="1" t="s">
        <v>18</v>
      </c>
      <c r="E18" s="34">
        <v>4.2</v>
      </c>
      <c r="F18" s="35" t="s">
        <v>49</v>
      </c>
      <c r="G18" s="35" t="s">
        <v>48</v>
      </c>
      <c r="H18" s="35">
        <v>8.3780999999999999</v>
      </c>
      <c r="I18" s="38">
        <v>5456</v>
      </c>
    </row>
    <row r="19" spans="1:9" x14ac:dyDescent="0.25">
      <c r="A19" s="4" t="s">
        <v>104</v>
      </c>
      <c r="B19" s="1" t="s">
        <v>104</v>
      </c>
      <c r="C19" s="1" t="s">
        <v>105</v>
      </c>
      <c r="D19" s="1" t="s">
        <v>18</v>
      </c>
      <c r="E19" s="34">
        <v>4.7</v>
      </c>
      <c r="F19" s="35" t="s">
        <v>49</v>
      </c>
      <c r="G19" s="35" t="s">
        <v>48</v>
      </c>
      <c r="H19" s="35">
        <v>8.3780999999999999</v>
      </c>
      <c r="I19" s="38">
        <v>6089</v>
      </c>
    </row>
    <row r="20" spans="1:9" x14ac:dyDescent="0.25">
      <c r="A20" s="4" t="s">
        <v>106</v>
      </c>
      <c r="B20" s="1" t="s">
        <v>106</v>
      </c>
      <c r="C20" s="1" t="s">
        <v>107</v>
      </c>
      <c r="D20" s="1" t="s">
        <v>18</v>
      </c>
      <c r="E20" s="34">
        <v>5.2</v>
      </c>
      <c r="F20" s="35" t="s">
        <v>50</v>
      </c>
      <c r="G20" s="35" t="s">
        <v>48</v>
      </c>
      <c r="H20" s="35">
        <v>11.026350000000001</v>
      </c>
      <c r="I20" s="38">
        <v>6722</v>
      </c>
    </row>
    <row r="21" spans="1:9" x14ac:dyDescent="0.25">
      <c r="A21" s="4" t="s">
        <v>108</v>
      </c>
      <c r="B21" s="1" t="s">
        <v>108</v>
      </c>
      <c r="C21" s="1" t="s">
        <v>109</v>
      </c>
      <c r="D21" s="1" t="s">
        <v>18</v>
      </c>
      <c r="E21" s="34">
        <v>5.6000000000000005</v>
      </c>
      <c r="F21" s="35" t="s">
        <v>50</v>
      </c>
      <c r="G21" s="35" t="s">
        <v>48</v>
      </c>
      <c r="H21" s="35">
        <v>11.026350000000001</v>
      </c>
      <c r="I21" s="38">
        <v>7335</v>
      </c>
    </row>
    <row r="22" spans="1:9" x14ac:dyDescent="0.25">
      <c r="A22" s="4" t="s">
        <v>110</v>
      </c>
      <c r="B22" s="1" t="s">
        <v>110</v>
      </c>
      <c r="C22" s="1" t="s">
        <v>111</v>
      </c>
      <c r="D22" s="1" t="s">
        <v>18</v>
      </c>
      <c r="E22" s="34">
        <v>6.1000000000000005</v>
      </c>
      <c r="F22" s="35" t="s">
        <v>50</v>
      </c>
      <c r="G22" s="35" t="s">
        <v>48</v>
      </c>
      <c r="H22" s="35">
        <v>11.026350000000001</v>
      </c>
      <c r="I22" s="38">
        <v>7987</v>
      </c>
    </row>
    <row r="23" spans="1:9" x14ac:dyDescent="0.25">
      <c r="A23" s="4" t="s">
        <v>112</v>
      </c>
      <c r="B23" s="1" t="s">
        <v>112</v>
      </c>
      <c r="C23" s="1" t="s">
        <v>113</v>
      </c>
      <c r="D23" s="1" t="s">
        <v>18</v>
      </c>
      <c r="E23" s="34">
        <v>6.6000000000000005</v>
      </c>
      <c r="F23" s="35" t="s">
        <v>51</v>
      </c>
      <c r="G23" s="35" t="s">
        <v>48</v>
      </c>
      <c r="H23" s="35">
        <v>13.674599999999998</v>
      </c>
      <c r="I23" s="38">
        <v>8620</v>
      </c>
    </row>
    <row r="24" spans="1:9" x14ac:dyDescent="0.25">
      <c r="A24" s="4" t="s">
        <v>114</v>
      </c>
      <c r="B24" s="1" t="s">
        <v>114</v>
      </c>
      <c r="C24" s="1" t="s">
        <v>115</v>
      </c>
      <c r="D24" s="1" t="s">
        <v>18</v>
      </c>
      <c r="E24" s="34">
        <v>7</v>
      </c>
      <c r="F24" s="35" t="s">
        <v>51</v>
      </c>
      <c r="G24" s="35" t="s">
        <v>48</v>
      </c>
      <c r="H24" s="35">
        <v>13.674599999999998</v>
      </c>
      <c r="I24" s="38">
        <v>9250</v>
      </c>
    </row>
    <row r="25" spans="1:9" x14ac:dyDescent="0.25">
      <c r="A25" s="4" t="s">
        <v>116</v>
      </c>
      <c r="B25" s="1" t="s">
        <v>116</v>
      </c>
      <c r="C25" s="1" t="s">
        <v>117</v>
      </c>
      <c r="D25" s="1" t="s">
        <v>18</v>
      </c>
      <c r="E25" s="34">
        <v>7.5</v>
      </c>
      <c r="F25" s="35" t="s">
        <v>51</v>
      </c>
      <c r="G25" s="35" t="s">
        <v>48</v>
      </c>
      <c r="H25" s="35">
        <v>13.674599999999998</v>
      </c>
      <c r="I25" s="38">
        <v>10290</v>
      </c>
    </row>
    <row r="26" spans="1:9" x14ac:dyDescent="0.25">
      <c r="A26" s="4" t="s">
        <v>118</v>
      </c>
      <c r="B26" s="1" t="s">
        <v>118</v>
      </c>
      <c r="C26" s="1" t="s">
        <v>119</v>
      </c>
      <c r="D26" s="1" t="s">
        <v>18</v>
      </c>
      <c r="E26" s="34">
        <v>8</v>
      </c>
      <c r="F26" s="35" t="s">
        <v>52</v>
      </c>
      <c r="G26" s="35" t="s">
        <v>48</v>
      </c>
      <c r="H26" s="35">
        <v>15.279599999999999</v>
      </c>
      <c r="I26" s="38">
        <v>10950</v>
      </c>
    </row>
    <row r="27" spans="1:9" x14ac:dyDescent="0.25">
      <c r="A27" s="4" t="s">
        <v>120</v>
      </c>
      <c r="B27" s="1" t="s">
        <v>120</v>
      </c>
      <c r="C27" s="1" t="s">
        <v>121</v>
      </c>
      <c r="D27" s="1" t="s">
        <v>18</v>
      </c>
      <c r="E27" s="34">
        <v>8.5</v>
      </c>
      <c r="F27" s="35" t="s">
        <v>53</v>
      </c>
      <c r="G27" s="35" t="s">
        <v>48</v>
      </c>
      <c r="H27" s="35">
        <v>16.242599999999999</v>
      </c>
      <c r="I27" s="38">
        <v>11610</v>
      </c>
    </row>
    <row r="28" spans="1:9" x14ac:dyDescent="0.25">
      <c r="A28" s="4" t="s">
        <v>122</v>
      </c>
      <c r="B28" s="1" t="s">
        <v>122</v>
      </c>
      <c r="C28" s="1" t="s">
        <v>123</v>
      </c>
      <c r="D28" s="1" t="s">
        <v>18</v>
      </c>
      <c r="E28" s="34">
        <v>8.9</v>
      </c>
      <c r="F28" s="35" t="s">
        <v>54</v>
      </c>
      <c r="G28" s="35" t="s">
        <v>48</v>
      </c>
      <c r="H28" s="35">
        <v>17.173500000000001</v>
      </c>
      <c r="I28" s="38">
        <v>12270</v>
      </c>
    </row>
    <row r="29" spans="1:9" x14ac:dyDescent="0.25">
      <c r="A29" s="4" t="s">
        <v>124</v>
      </c>
      <c r="B29" s="1" t="s">
        <v>124</v>
      </c>
      <c r="C29" s="1" t="s">
        <v>125</v>
      </c>
      <c r="D29" s="1" t="s">
        <v>18</v>
      </c>
      <c r="E29" s="34">
        <v>9.4</v>
      </c>
      <c r="F29" s="35" t="s">
        <v>55</v>
      </c>
      <c r="G29" s="35" t="s">
        <v>48</v>
      </c>
      <c r="H29" s="35">
        <v>18.136499999999998</v>
      </c>
      <c r="I29" s="38">
        <v>12930</v>
      </c>
    </row>
    <row r="30" spans="1:9" x14ac:dyDescent="0.25">
      <c r="A30" s="4" t="s">
        <v>126</v>
      </c>
      <c r="B30" s="1" t="s">
        <v>126</v>
      </c>
      <c r="C30" s="1" t="s">
        <v>127</v>
      </c>
      <c r="D30" s="1" t="s">
        <v>18</v>
      </c>
      <c r="E30" s="34">
        <v>9.9</v>
      </c>
      <c r="F30" s="35" t="s">
        <v>56</v>
      </c>
      <c r="G30" s="35" t="s">
        <v>48</v>
      </c>
      <c r="H30" s="35">
        <v>19.099499999999999</v>
      </c>
      <c r="I30" s="38">
        <v>13590</v>
      </c>
    </row>
    <row r="31" spans="1:9" x14ac:dyDescent="0.25">
      <c r="A31" s="4" t="s">
        <v>128</v>
      </c>
      <c r="B31" s="1" t="s">
        <v>128</v>
      </c>
      <c r="C31" s="1" t="s">
        <v>129</v>
      </c>
      <c r="D31" s="1" t="s">
        <v>18</v>
      </c>
      <c r="E31" s="34">
        <v>10.3</v>
      </c>
      <c r="F31" s="35" t="s">
        <v>57</v>
      </c>
      <c r="G31" s="35" t="s">
        <v>48</v>
      </c>
      <c r="H31" s="35">
        <v>20.0625</v>
      </c>
      <c r="I31" s="38">
        <v>14250</v>
      </c>
    </row>
    <row r="32" spans="1:9" x14ac:dyDescent="0.25">
      <c r="A32" s="4" t="s">
        <v>130</v>
      </c>
      <c r="B32" s="1" t="s">
        <v>130</v>
      </c>
      <c r="C32" s="1" t="s">
        <v>131</v>
      </c>
      <c r="D32" s="1" t="s">
        <v>18</v>
      </c>
      <c r="E32" s="34">
        <v>1.4000000000000001</v>
      </c>
      <c r="F32" s="35" t="s">
        <v>47</v>
      </c>
      <c r="G32" s="35" t="s">
        <v>48</v>
      </c>
      <c r="H32" s="35">
        <v>5.729849999999999</v>
      </c>
      <c r="I32" s="38">
        <v>2998</v>
      </c>
    </row>
    <row r="33" spans="1:9" x14ac:dyDescent="0.25">
      <c r="A33" s="4" t="s">
        <v>132</v>
      </c>
      <c r="B33" s="1" t="s">
        <v>132</v>
      </c>
      <c r="C33" s="1" t="s">
        <v>133</v>
      </c>
      <c r="D33" s="1" t="s">
        <v>18</v>
      </c>
      <c r="E33" s="34">
        <v>1.9000000000000001</v>
      </c>
      <c r="F33" s="35" t="s">
        <v>47</v>
      </c>
      <c r="G33" s="35" t="s">
        <v>48</v>
      </c>
      <c r="H33" s="35">
        <v>5.729849999999999</v>
      </c>
      <c r="I33" s="38">
        <v>3550</v>
      </c>
    </row>
    <row r="34" spans="1:9" x14ac:dyDescent="0.25">
      <c r="A34" s="4" t="s">
        <v>134</v>
      </c>
      <c r="B34" s="1" t="s">
        <v>134</v>
      </c>
      <c r="C34" s="1" t="s">
        <v>135</v>
      </c>
      <c r="D34" s="1" t="s">
        <v>18</v>
      </c>
      <c r="E34" s="34">
        <v>2.3000000000000003</v>
      </c>
      <c r="F34" s="35" t="s">
        <v>47</v>
      </c>
      <c r="G34" s="35" t="s">
        <v>48</v>
      </c>
      <c r="H34" s="35">
        <v>5.729849999999999</v>
      </c>
      <c r="I34" s="38">
        <v>4850</v>
      </c>
    </row>
    <row r="35" spans="1:9" x14ac:dyDescent="0.25">
      <c r="A35" s="4" t="s">
        <v>136</v>
      </c>
      <c r="B35" s="1" t="s">
        <v>136</v>
      </c>
      <c r="C35" s="1" t="s">
        <v>137</v>
      </c>
      <c r="D35" s="1" t="s">
        <v>18</v>
      </c>
      <c r="E35" s="34">
        <v>2.8000000000000003</v>
      </c>
      <c r="F35" s="35" t="s">
        <v>47</v>
      </c>
      <c r="G35" s="35" t="s">
        <v>48</v>
      </c>
      <c r="H35" s="35">
        <v>5.729849999999999</v>
      </c>
      <c r="I35" s="38">
        <v>5950</v>
      </c>
    </row>
    <row r="36" spans="1:9" x14ac:dyDescent="0.25">
      <c r="A36" s="4" t="s">
        <v>138</v>
      </c>
      <c r="B36" s="1" t="s">
        <v>138</v>
      </c>
      <c r="C36" s="1" t="s">
        <v>139</v>
      </c>
      <c r="D36" s="1" t="s">
        <v>18</v>
      </c>
      <c r="E36" s="34">
        <v>3.3000000000000003</v>
      </c>
      <c r="F36" s="35" t="s">
        <v>47</v>
      </c>
      <c r="G36" s="35" t="s">
        <v>48</v>
      </c>
      <c r="H36" s="35">
        <v>5.729849999999999</v>
      </c>
      <c r="I36" s="38">
        <v>7200</v>
      </c>
    </row>
    <row r="37" spans="1:9" x14ac:dyDescent="0.25">
      <c r="A37" s="4" t="s">
        <v>140</v>
      </c>
      <c r="B37" s="1" t="s">
        <v>140</v>
      </c>
      <c r="C37" s="1" t="s">
        <v>141</v>
      </c>
      <c r="D37" s="1" t="s">
        <v>18</v>
      </c>
      <c r="E37" s="34">
        <v>3.7</v>
      </c>
      <c r="F37" s="35" t="s">
        <v>49</v>
      </c>
      <c r="G37" s="35" t="s">
        <v>48</v>
      </c>
      <c r="H37" s="35">
        <v>8.3780999999999999</v>
      </c>
      <c r="I37" s="38">
        <v>8300</v>
      </c>
    </row>
    <row r="38" spans="1:9" x14ac:dyDescent="0.25">
      <c r="A38" s="4" t="s">
        <v>142</v>
      </c>
      <c r="B38" s="1" t="s">
        <v>142</v>
      </c>
      <c r="C38" s="1" t="s">
        <v>143</v>
      </c>
      <c r="D38" s="1" t="s">
        <v>18</v>
      </c>
      <c r="E38" s="34">
        <v>4.2</v>
      </c>
      <c r="F38" s="35" t="s">
        <v>49</v>
      </c>
      <c r="G38" s="35" t="s">
        <v>48</v>
      </c>
      <c r="H38" s="35">
        <v>8.3780999999999999</v>
      </c>
      <c r="I38" s="38">
        <v>9450</v>
      </c>
    </row>
    <row r="39" spans="1:9" x14ac:dyDescent="0.25">
      <c r="A39" s="4" t="s">
        <v>144</v>
      </c>
      <c r="B39" s="1" t="s">
        <v>144</v>
      </c>
      <c r="C39" s="1" t="s">
        <v>145</v>
      </c>
      <c r="D39" s="1" t="s">
        <v>18</v>
      </c>
      <c r="E39" s="34">
        <v>4.7</v>
      </c>
      <c r="F39" s="35" t="s">
        <v>49</v>
      </c>
      <c r="G39" s="35" t="s">
        <v>48</v>
      </c>
      <c r="H39" s="35">
        <v>8.3780999999999999</v>
      </c>
      <c r="I39" s="38">
        <v>10560</v>
      </c>
    </row>
    <row r="40" spans="1:9" x14ac:dyDescent="0.25">
      <c r="A40" s="4" t="s">
        <v>146</v>
      </c>
      <c r="B40" s="1" t="s">
        <v>146</v>
      </c>
      <c r="C40" s="1" t="s">
        <v>147</v>
      </c>
      <c r="D40" s="1" t="s">
        <v>18</v>
      </c>
      <c r="E40" s="34">
        <v>5.2</v>
      </c>
      <c r="F40" s="35" t="s">
        <v>50</v>
      </c>
      <c r="G40" s="35" t="s">
        <v>48</v>
      </c>
      <c r="H40" s="35">
        <v>11.026350000000001</v>
      </c>
      <c r="I40" s="38">
        <v>11910</v>
      </c>
    </row>
    <row r="41" spans="1:9" x14ac:dyDescent="0.25">
      <c r="A41" s="4" t="s">
        <v>148</v>
      </c>
      <c r="B41" s="1" t="s">
        <v>148</v>
      </c>
      <c r="C41" s="1" t="s">
        <v>149</v>
      </c>
      <c r="D41" s="1" t="s">
        <v>18</v>
      </c>
      <c r="E41" s="34">
        <v>5.6000000000000005</v>
      </c>
      <c r="F41" s="35" t="s">
        <v>50</v>
      </c>
      <c r="G41" s="35" t="s">
        <v>48</v>
      </c>
      <c r="H41" s="35">
        <v>11.026350000000001</v>
      </c>
      <c r="I41" s="38">
        <v>13100</v>
      </c>
    </row>
    <row r="42" spans="1:9" x14ac:dyDescent="0.25">
      <c r="A42" s="4" t="s">
        <v>150</v>
      </c>
      <c r="B42" s="1" t="s">
        <v>150</v>
      </c>
      <c r="C42" s="1" t="s">
        <v>151</v>
      </c>
      <c r="D42" s="1" t="s">
        <v>18</v>
      </c>
      <c r="E42" s="34">
        <v>6.1000000000000005</v>
      </c>
      <c r="F42" s="35" t="s">
        <v>50</v>
      </c>
      <c r="G42" s="35" t="s">
        <v>48</v>
      </c>
      <c r="H42" s="35">
        <v>11.026350000000001</v>
      </c>
      <c r="I42" s="38">
        <v>14200</v>
      </c>
    </row>
    <row r="43" spans="1:9" x14ac:dyDescent="0.25">
      <c r="A43" s="4" t="s">
        <v>152</v>
      </c>
      <c r="B43" s="1" t="s">
        <v>152</v>
      </c>
      <c r="C43" s="1" t="s">
        <v>153</v>
      </c>
      <c r="D43" s="1" t="s">
        <v>18</v>
      </c>
      <c r="E43" s="34">
        <v>6.6000000000000005</v>
      </c>
      <c r="F43" s="35" t="s">
        <v>51</v>
      </c>
      <c r="G43" s="35" t="s">
        <v>48</v>
      </c>
      <c r="H43" s="35">
        <v>13.674599999999998</v>
      </c>
      <c r="I43" s="38">
        <v>15250</v>
      </c>
    </row>
    <row r="44" spans="1:9" x14ac:dyDescent="0.25">
      <c r="A44" s="4" t="s">
        <v>154</v>
      </c>
      <c r="B44" s="1" t="s">
        <v>154</v>
      </c>
      <c r="C44" s="1" t="s">
        <v>155</v>
      </c>
      <c r="D44" s="1" t="s">
        <v>18</v>
      </c>
      <c r="E44" s="34">
        <v>7</v>
      </c>
      <c r="F44" s="35" t="s">
        <v>51</v>
      </c>
      <c r="G44" s="35" t="s">
        <v>48</v>
      </c>
      <c r="H44" s="35">
        <v>13.674599999999998</v>
      </c>
      <c r="I44" s="38">
        <v>16350</v>
      </c>
    </row>
    <row r="45" spans="1:9" x14ac:dyDescent="0.25">
      <c r="A45" s="4" t="s">
        <v>156</v>
      </c>
      <c r="B45" s="1" t="s">
        <v>156</v>
      </c>
      <c r="C45" s="1" t="s">
        <v>157</v>
      </c>
      <c r="D45" s="1" t="s">
        <v>18</v>
      </c>
      <c r="E45" s="34">
        <v>7.5</v>
      </c>
      <c r="F45" s="35" t="s">
        <v>51</v>
      </c>
      <c r="G45" s="35" t="s">
        <v>48</v>
      </c>
      <c r="H45" s="35">
        <v>13.674599999999998</v>
      </c>
      <c r="I45" s="38">
        <v>17500</v>
      </c>
    </row>
    <row r="46" spans="1:9" x14ac:dyDescent="0.25">
      <c r="A46" s="4" t="s">
        <v>158</v>
      </c>
      <c r="B46" s="1" t="s">
        <v>158</v>
      </c>
      <c r="C46" s="1" t="s">
        <v>159</v>
      </c>
      <c r="D46" s="1" t="s">
        <v>18</v>
      </c>
      <c r="E46" s="34">
        <v>8</v>
      </c>
      <c r="F46" s="35" t="s">
        <v>52</v>
      </c>
      <c r="G46" s="35" t="s">
        <v>48</v>
      </c>
      <c r="H46" s="35">
        <v>15.279599999999999</v>
      </c>
      <c r="I46" s="38">
        <v>18610</v>
      </c>
    </row>
    <row r="47" spans="1:9" x14ac:dyDescent="0.25">
      <c r="A47" s="4" t="s">
        <v>160</v>
      </c>
      <c r="B47" s="1" t="s">
        <v>160</v>
      </c>
      <c r="C47" s="1" t="s">
        <v>161</v>
      </c>
      <c r="D47" s="1" t="s">
        <v>18</v>
      </c>
      <c r="E47" s="34">
        <v>8.5</v>
      </c>
      <c r="F47" s="35" t="s">
        <v>53</v>
      </c>
      <c r="G47" s="35" t="s">
        <v>48</v>
      </c>
      <c r="H47" s="35">
        <v>16.242599999999999</v>
      </c>
      <c r="I47" s="38">
        <v>19720</v>
      </c>
    </row>
    <row r="48" spans="1:9" x14ac:dyDescent="0.25">
      <c r="A48" s="4" t="s">
        <v>162</v>
      </c>
      <c r="B48" s="1" t="s">
        <v>162</v>
      </c>
      <c r="C48" s="1" t="s">
        <v>163</v>
      </c>
      <c r="D48" s="1" t="s">
        <v>18</v>
      </c>
      <c r="E48" s="34">
        <v>8.9</v>
      </c>
      <c r="F48" s="35" t="s">
        <v>54</v>
      </c>
      <c r="G48" s="35" t="s">
        <v>48</v>
      </c>
      <c r="H48" s="35">
        <v>17.173500000000001</v>
      </c>
      <c r="I48" s="38">
        <v>20830</v>
      </c>
    </row>
    <row r="49" spans="1:9" x14ac:dyDescent="0.25">
      <c r="A49" s="4" t="s">
        <v>164</v>
      </c>
      <c r="B49" s="1" t="s">
        <v>164</v>
      </c>
      <c r="C49" s="1" t="s">
        <v>165</v>
      </c>
      <c r="D49" s="1" t="s">
        <v>18</v>
      </c>
      <c r="E49" s="34">
        <v>9.4</v>
      </c>
      <c r="F49" s="35" t="s">
        <v>55</v>
      </c>
      <c r="G49" s="35" t="s">
        <v>48</v>
      </c>
      <c r="H49" s="35">
        <v>18.136499999999998</v>
      </c>
      <c r="I49" s="38">
        <v>21940</v>
      </c>
    </row>
    <row r="50" spans="1:9" x14ac:dyDescent="0.25">
      <c r="A50" s="4" t="s">
        <v>166</v>
      </c>
      <c r="B50" s="1" t="s">
        <v>166</v>
      </c>
      <c r="C50" s="1" t="s">
        <v>167</v>
      </c>
      <c r="D50" s="1" t="s">
        <v>18</v>
      </c>
      <c r="E50" s="34">
        <v>9.9</v>
      </c>
      <c r="F50" s="35" t="s">
        <v>56</v>
      </c>
      <c r="G50" s="35" t="s">
        <v>48</v>
      </c>
      <c r="H50" s="35">
        <v>19.099499999999999</v>
      </c>
      <c r="I50" s="38">
        <v>23050</v>
      </c>
    </row>
    <row r="51" spans="1:9" x14ac:dyDescent="0.25">
      <c r="A51" s="4" t="s">
        <v>168</v>
      </c>
      <c r="B51" s="1" t="s">
        <v>168</v>
      </c>
      <c r="C51" s="1" t="s">
        <v>169</v>
      </c>
      <c r="D51" s="1" t="s">
        <v>18</v>
      </c>
      <c r="E51" s="34">
        <v>10.3</v>
      </c>
      <c r="F51" s="35" t="s">
        <v>57</v>
      </c>
      <c r="G51" s="35" t="s">
        <v>48</v>
      </c>
      <c r="H51" s="35">
        <v>20.0625</v>
      </c>
      <c r="I51" s="38">
        <v>24160</v>
      </c>
    </row>
    <row r="52" spans="1:9" x14ac:dyDescent="0.25">
      <c r="A52" s="4" t="s">
        <v>170</v>
      </c>
      <c r="B52" s="1" t="s">
        <v>170</v>
      </c>
      <c r="C52" s="1" t="s">
        <v>171</v>
      </c>
      <c r="D52" s="1" t="s">
        <v>18</v>
      </c>
      <c r="E52" s="34">
        <v>1.4000000000000001</v>
      </c>
      <c r="F52" s="35" t="s">
        <v>47</v>
      </c>
      <c r="G52" s="35" t="s">
        <v>48</v>
      </c>
      <c r="H52" s="35">
        <v>5.729849999999999</v>
      </c>
      <c r="I52" s="38">
        <v>2998</v>
      </c>
    </row>
    <row r="53" spans="1:9" x14ac:dyDescent="0.25">
      <c r="A53" s="4" t="s">
        <v>172</v>
      </c>
      <c r="B53" s="1" t="s">
        <v>172</v>
      </c>
      <c r="C53" s="1" t="s">
        <v>173</v>
      </c>
      <c r="D53" s="1" t="s">
        <v>18</v>
      </c>
      <c r="E53" s="34">
        <v>1.9000000000000001</v>
      </c>
      <c r="F53" s="35" t="s">
        <v>47</v>
      </c>
      <c r="G53" s="35" t="s">
        <v>48</v>
      </c>
      <c r="H53" s="35">
        <v>5.729849999999999</v>
      </c>
      <c r="I53" s="38">
        <v>3550</v>
      </c>
    </row>
    <row r="54" spans="1:9" x14ac:dyDescent="0.25">
      <c r="A54" s="4" t="s">
        <v>174</v>
      </c>
      <c r="B54" s="1" t="s">
        <v>174</v>
      </c>
      <c r="C54" s="1" t="s">
        <v>175</v>
      </c>
      <c r="D54" s="1" t="s">
        <v>18</v>
      </c>
      <c r="E54" s="34">
        <v>2.2999999999999998</v>
      </c>
      <c r="F54" s="35" t="s">
        <v>47</v>
      </c>
      <c r="G54" s="35" t="s">
        <v>48</v>
      </c>
      <c r="H54" s="35">
        <v>5.729849999999999</v>
      </c>
      <c r="I54" s="38">
        <v>4850</v>
      </c>
    </row>
    <row r="55" spans="1:9" x14ac:dyDescent="0.25">
      <c r="A55" s="4" t="s">
        <v>176</v>
      </c>
      <c r="B55" s="1" t="s">
        <v>176</v>
      </c>
      <c r="C55" s="1" t="s">
        <v>177</v>
      </c>
      <c r="D55" s="1" t="s">
        <v>18</v>
      </c>
      <c r="E55" s="34">
        <v>2.8000000000000003</v>
      </c>
      <c r="F55" s="35" t="s">
        <v>47</v>
      </c>
      <c r="G55" s="35" t="s">
        <v>48</v>
      </c>
      <c r="H55" s="35">
        <v>5.729849999999999</v>
      </c>
      <c r="I55" s="38">
        <v>5950</v>
      </c>
    </row>
    <row r="56" spans="1:9" x14ac:dyDescent="0.25">
      <c r="A56" s="4" t="s">
        <v>178</v>
      </c>
      <c r="B56" s="1" t="s">
        <v>178</v>
      </c>
      <c r="C56" s="1" t="s">
        <v>179</v>
      </c>
      <c r="D56" s="1" t="s">
        <v>18</v>
      </c>
      <c r="E56" s="34">
        <v>3.3000000000000003</v>
      </c>
      <c r="F56" s="35" t="s">
        <v>47</v>
      </c>
      <c r="G56" s="35" t="s">
        <v>48</v>
      </c>
      <c r="H56" s="35">
        <v>5.729849999999999</v>
      </c>
      <c r="I56" s="38">
        <v>7200</v>
      </c>
    </row>
    <row r="57" spans="1:9" x14ac:dyDescent="0.25">
      <c r="A57" s="4" t="s">
        <v>180</v>
      </c>
      <c r="B57" s="1" t="s">
        <v>180</v>
      </c>
      <c r="C57" s="1" t="s">
        <v>181</v>
      </c>
      <c r="D57" s="1" t="s">
        <v>18</v>
      </c>
      <c r="E57" s="34">
        <v>3.7</v>
      </c>
      <c r="F57" s="35" t="s">
        <v>49</v>
      </c>
      <c r="G57" s="35" t="s">
        <v>48</v>
      </c>
      <c r="H57" s="35">
        <v>8.3780999999999999</v>
      </c>
      <c r="I57" s="38">
        <v>8300</v>
      </c>
    </row>
    <row r="58" spans="1:9" x14ac:dyDescent="0.25">
      <c r="A58" s="4" t="s">
        <v>182</v>
      </c>
      <c r="B58" s="1" t="s">
        <v>182</v>
      </c>
      <c r="C58" s="1" t="s">
        <v>183</v>
      </c>
      <c r="D58" s="1" t="s">
        <v>18</v>
      </c>
      <c r="E58" s="34">
        <v>4.2</v>
      </c>
      <c r="F58" s="35" t="s">
        <v>49</v>
      </c>
      <c r="G58" s="35" t="s">
        <v>48</v>
      </c>
      <c r="H58" s="35">
        <v>8.3780999999999999</v>
      </c>
      <c r="I58" s="38">
        <v>9450</v>
      </c>
    </row>
    <row r="59" spans="1:9" x14ac:dyDescent="0.25">
      <c r="A59" s="4" t="s">
        <v>184</v>
      </c>
      <c r="B59" s="1" t="s">
        <v>184</v>
      </c>
      <c r="C59" s="1" t="s">
        <v>185</v>
      </c>
      <c r="D59" s="1" t="s">
        <v>18</v>
      </c>
      <c r="E59" s="34">
        <v>4.7</v>
      </c>
      <c r="F59" s="35" t="s">
        <v>49</v>
      </c>
      <c r="G59" s="35" t="s">
        <v>48</v>
      </c>
      <c r="H59" s="35">
        <v>8.3780999999999999</v>
      </c>
      <c r="I59" s="38">
        <v>10560</v>
      </c>
    </row>
    <row r="60" spans="1:9" x14ac:dyDescent="0.25">
      <c r="A60" s="4" t="s">
        <v>186</v>
      </c>
      <c r="B60" s="1" t="s">
        <v>186</v>
      </c>
      <c r="C60" s="1" t="s">
        <v>187</v>
      </c>
      <c r="D60" s="1" t="s">
        <v>18</v>
      </c>
      <c r="E60" s="34">
        <v>5.2</v>
      </c>
      <c r="F60" s="35" t="s">
        <v>50</v>
      </c>
      <c r="G60" s="35" t="s">
        <v>48</v>
      </c>
      <c r="H60" s="35">
        <v>11.026350000000001</v>
      </c>
      <c r="I60" s="38">
        <v>11910</v>
      </c>
    </row>
    <row r="61" spans="1:9" x14ac:dyDescent="0.25">
      <c r="A61" s="4" t="s">
        <v>188</v>
      </c>
      <c r="B61" s="1" t="s">
        <v>188</v>
      </c>
      <c r="C61" s="1" t="s">
        <v>189</v>
      </c>
      <c r="D61" s="1" t="s">
        <v>18</v>
      </c>
      <c r="E61" s="34">
        <v>5.6000000000000005</v>
      </c>
      <c r="F61" s="35" t="s">
        <v>50</v>
      </c>
      <c r="G61" s="35" t="s">
        <v>48</v>
      </c>
      <c r="H61" s="35">
        <v>11.026350000000001</v>
      </c>
      <c r="I61" s="38">
        <v>13100</v>
      </c>
    </row>
    <row r="62" spans="1:9" x14ac:dyDescent="0.25">
      <c r="A62" s="4" t="s">
        <v>190</v>
      </c>
      <c r="B62" s="1" t="s">
        <v>190</v>
      </c>
      <c r="C62" s="1" t="s">
        <v>191</v>
      </c>
      <c r="D62" s="1" t="s">
        <v>18</v>
      </c>
      <c r="E62" s="34">
        <v>6.1000000000000005</v>
      </c>
      <c r="F62" s="35" t="s">
        <v>50</v>
      </c>
      <c r="G62" s="35" t="s">
        <v>48</v>
      </c>
      <c r="H62" s="35">
        <v>11.026350000000001</v>
      </c>
      <c r="I62" s="38">
        <v>14200</v>
      </c>
    </row>
    <row r="63" spans="1:9" x14ac:dyDescent="0.25">
      <c r="A63" s="4" t="s">
        <v>192</v>
      </c>
      <c r="B63" s="1" t="s">
        <v>192</v>
      </c>
      <c r="C63" s="1" t="s">
        <v>193</v>
      </c>
      <c r="D63" s="1" t="s">
        <v>18</v>
      </c>
      <c r="E63" s="34">
        <v>6.6000000000000005</v>
      </c>
      <c r="F63" s="35" t="s">
        <v>51</v>
      </c>
      <c r="G63" s="35" t="s">
        <v>48</v>
      </c>
      <c r="H63" s="35">
        <v>13.674599999999998</v>
      </c>
      <c r="I63" s="38">
        <v>15250</v>
      </c>
    </row>
    <row r="64" spans="1:9" x14ac:dyDescent="0.25">
      <c r="A64" s="4" t="s">
        <v>194</v>
      </c>
      <c r="B64" s="1" t="s">
        <v>194</v>
      </c>
      <c r="C64" s="1" t="s">
        <v>195</v>
      </c>
      <c r="D64" s="1" t="s">
        <v>18</v>
      </c>
      <c r="E64" s="34">
        <v>7</v>
      </c>
      <c r="F64" s="35" t="s">
        <v>51</v>
      </c>
      <c r="G64" s="35" t="s">
        <v>48</v>
      </c>
      <c r="H64" s="35">
        <v>13.674599999999998</v>
      </c>
      <c r="I64" s="38">
        <v>16350</v>
      </c>
    </row>
    <row r="65" spans="1:9" x14ac:dyDescent="0.25">
      <c r="A65" s="4" t="s">
        <v>196</v>
      </c>
      <c r="B65" s="1" t="s">
        <v>196</v>
      </c>
      <c r="C65" s="1" t="s">
        <v>197</v>
      </c>
      <c r="D65" s="1" t="s">
        <v>18</v>
      </c>
      <c r="E65" s="34">
        <v>7.5</v>
      </c>
      <c r="F65" s="35" t="s">
        <v>51</v>
      </c>
      <c r="G65" s="35" t="s">
        <v>48</v>
      </c>
      <c r="H65" s="35">
        <v>13.674599999999998</v>
      </c>
      <c r="I65" s="38">
        <v>17500</v>
      </c>
    </row>
    <row r="66" spans="1:9" x14ac:dyDescent="0.25">
      <c r="A66" s="4" t="s">
        <v>198</v>
      </c>
      <c r="B66" s="1" t="s">
        <v>198</v>
      </c>
      <c r="C66" s="1" t="s">
        <v>199</v>
      </c>
      <c r="D66" s="1" t="s">
        <v>18</v>
      </c>
      <c r="E66" s="34">
        <v>8</v>
      </c>
      <c r="F66" s="35" t="s">
        <v>52</v>
      </c>
      <c r="G66" s="35" t="s">
        <v>48</v>
      </c>
      <c r="H66" s="35">
        <v>15.279599999999999</v>
      </c>
      <c r="I66" s="38">
        <v>18610</v>
      </c>
    </row>
    <row r="67" spans="1:9" x14ac:dyDescent="0.25">
      <c r="A67" s="4" t="s">
        <v>200</v>
      </c>
      <c r="B67" s="1" t="s">
        <v>200</v>
      </c>
      <c r="C67" s="1" t="s">
        <v>201</v>
      </c>
      <c r="D67" s="1" t="s">
        <v>18</v>
      </c>
      <c r="E67" s="34">
        <v>8.5</v>
      </c>
      <c r="F67" s="35" t="s">
        <v>53</v>
      </c>
      <c r="G67" s="35" t="s">
        <v>48</v>
      </c>
      <c r="H67" s="35">
        <v>16.242599999999999</v>
      </c>
      <c r="I67" s="38">
        <v>19720</v>
      </c>
    </row>
    <row r="68" spans="1:9" x14ac:dyDescent="0.25">
      <c r="A68" s="4" t="s">
        <v>202</v>
      </c>
      <c r="B68" s="1" t="s">
        <v>202</v>
      </c>
      <c r="C68" s="1" t="s">
        <v>203</v>
      </c>
      <c r="D68" s="1" t="s">
        <v>18</v>
      </c>
      <c r="E68" s="34">
        <v>8.9</v>
      </c>
      <c r="F68" s="35" t="s">
        <v>54</v>
      </c>
      <c r="G68" s="35" t="s">
        <v>48</v>
      </c>
      <c r="H68" s="35">
        <v>17.173500000000001</v>
      </c>
      <c r="I68" s="38">
        <v>20830</v>
      </c>
    </row>
    <row r="69" spans="1:9" x14ac:dyDescent="0.25">
      <c r="A69" s="4" t="s">
        <v>204</v>
      </c>
      <c r="B69" s="1" t="s">
        <v>204</v>
      </c>
      <c r="C69" s="1" t="s">
        <v>205</v>
      </c>
      <c r="D69" s="1" t="s">
        <v>18</v>
      </c>
      <c r="E69" s="34">
        <v>9.4</v>
      </c>
      <c r="F69" s="35" t="s">
        <v>55</v>
      </c>
      <c r="G69" s="35" t="s">
        <v>48</v>
      </c>
      <c r="H69" s="35">
        <v>18.136499999999998</v>
      </c>
      <c r="I69" s="38">
        <v>21940</v>
      </c>
    </row>
    <row r="70" spans="1:9" x14ac:dyDescent="0.25">
      <c r="A70" s="4" t="s">
        <v>206</v>
      </c>
      <c r="B70" s="1" t="s">
        <v>206</v>
      </c>
      <c r="C70" s="1" t="s">
        <v>207</v>
      </c>
      <c r="D70" s="1" t="s">
        <v>18</v>
      </c>
      <c r="E70" s="34">
        <v>9.9</v>
      </c>
      <c r="F70" s="35" t="s">
        <v>56</v>
      </c>
      <c r="G70" s="35" t="s">
        <v>48</v>
      </c>
      <c r="H70" s="35">
        <v>19.099499999999999</v>
      </c>
      <c r="I70" s="38">
        <v>23050</v>
      </c>
    </row>
    <row r="71" spans="1:9" x14ac:dyDescent="0.25">
      <c r="A71" s="4" t="s">
        <v>208</v>
      </c>
      <c r="B71" s="1" t="s">
        <v>208</v>
      </c>
      <c r="C71" s="1" t="s">
        <v>209</v>
      </c>
      <c r="D71" s="1" t="s">
        <v>18</v>
      </c>
      <c r="E71" s="34">
        <v>10.3</v>
      </c>
      <c r="F71" s="35" t="s">
        <v>57</v>
      </c>
      <c r="G71" s="35" t="s">
        <v>48</v>
      </c>
      <c r="H71" s="35">
        <v>20.0625</v>
      </c>
      <c r="I71" s="38">
        <v>24160</v>
      </c>
    </row>
    <row r="72" spans="1:9" x14ac:dyDescent="0.25">
      <c r="A72" s="4" t="s">
        <v>58</v>
      </c>
      <c r="B72" s="1" t="s">
        <v>58</v>
      </c>
      <c r="C72" s="1" t="s">
        <v>210</v>
      </c>
      <c r="D72" s="1" t="s">
        <v>18</v>
      </c>
      <c r="E72" s="34">
        <v>0.3</v>
      </c>
      <c r="F72" s="35" t="s">
        <v>59</v>
      </c>
      <c r="G72" s="35" t="s">
        <v>60</v>
      </c>
      <c r="H72" s="35">
        <v>0.58499999999999996</v>
      </c>
      <c r="I72" s="38">
        <v>285</v>
      </c>
    </row>
    <row r="73" spans="1:9" x14ac:dyDescent="0.25">
      <c r="A73" s="4" t="s">
        <v>14</v>
      </c>
      <c r="B73" s="1" t="s">
        <v>14</v>
      </c>
      <c r="C73" s="1" t="s">
        <v>211</v>
      </c>
      <c r="D73" s="1" t="s">
        <v>11</v>
      </c>
      <c r="E73" s="34">
        <v>9.1999999999999998E-2</v>
      </c>
      <c r="F73" s="35" t="s">
        <v>15</v>
      </c>
      <c r="G73" s="35" t="s">
        <v>16</v>
      </c>
      <c r="H73" s="35">
        <v>0.32666599999999996</v>
      </c>
      <c r="I73" s="38">
        <v>32</v>
      </c>
    </row>
    <row r="74" spans="1:9" x14ac:dyDescent="0.25">
      <c r="A74" s="4" t="s">
        <v>10</v>
      </c>
      <c r="B74" s="1" t="s">
        <v>10</v>
      </c>
      <c r="C74" s="1" t="s">
        <v>271</v>
      </c>
      <c r="D74" s="1"/>
      <c r="E74" s="34">
        <v>2.1999999999999999E-2</v>
      </c>
      <c r="F74" s="35"/>
      <c r="G74" s="35" t="s">
        <v>13</v>
      </c>
      <c r="H74" s="35">
        <v>0.16600000000000001</v>
      </c>
      <c r="I74" s="38">
        <v>17</v>
      </c>
    </row>
    <row r="75" spans="1:9" x14ac:dyDescent="0.25">
      <c r="A75" s="4" t="s">
        <v>212</v>
      </c>
      <c r="B75" s="1" t="s">
        <v>212</v>
      </c>
      <c r="C75" s="1" t="s">
        <v>213</v>
      </c>
      <c r="D75" s="1" t="s">
        <v>18</v>
      </c>
      <c r="E75" s="34">
        <f>0.625*10.88</f>
        <v>6.8000000000000007</v>
      </c>
      <c r="F75" s="36" t="s">
        <v>258</v>
      </c>
      <c r="G75" s="36" t="s">
        <v>48</v>
      </c>
      <c r="H75" s="36">
        <v>8.75</v>
      </c>
      <c r="I75" s="38">
        <v>1200</v>
      </c>
    </row>
    <row r="76" spans="1:9" x14ac:dyDescent="0.25">
      <c r="A76" s="4" t="s">
        <v>214</v>
      </c>
      <c r="B76" s="1" t="s">
        <v>214</v>
      </c>
      <c r="C76" s="1" t="s">
        <v>215</v>
      </c>
      <c r="D76" s="1" t="s">
        <v>18</v>
      </c>
      <c r="E76" s="34">
        <f>0.625*2*10.88</f>
        <v>13.600000000000001</v>
      </c>
      <c r="F76" s="36" t="s">
        <v>259</v>
      </c>
      <c r="G76" s="36" t="s">
        <v>48</v>
      </c>
      <c r="H76" s="36">
        <v>17.5</v>
      </c>
      <c r="I76" s="38">
        <v>2400</v>
      </c>
    </row>
    <row r="77" spans="1:9" x14ac:dyDescent="0.25">
      <c r="A77" s="4" t="s">
        <v>216</v>
      </c>
      <c r="B77" s="1" t="s">
        <v>216</v>
      </c>
      <c r="C77" s="1" t="s">
        <v>217</v>
      </c>
      <c r="D77" s="1" t="s">
        <v>18</v>
      </c>
      <c r="E77" s="34">
        <f>1.25*1*10.88</f>
        <v>13.600000000000001</v>
      </c>
      <c r="F77" s="36" t="s">
        <v>260</v>
      </c>
      <c r="G77" s="36" t="s">
        <v>48</v>
      </c>
      <c r="H77" s="36">
        <v>17.5</v>
      </c>
      <c r="I77" s="38">
        <v>2400</v>
      </c>
    </row>
    <row r="78" spans="1:9" x14ac:dyDescent="0.25">
      <c r="A78" s="4" t="s">
        <v>218</v>
      </c>
      <c r="B78" s="1" t="s">
        <v>218</v>
      </c>
      <c r="C78" s="1" t="s">
        <v>219</v>
      </c>
      <c r="D78" s="1" t="s">
        <v>18</v>
      </c>
      <c r="E78" s="34">
        <f>1.25*2*10.8</f>
        <v>27</v>
      </c>
      <c r="F78" s="36" t="s">
        <v>261</v>
      </c>
      <c r="G78" s="36" t="s">
        <v>48</v>
      </c>
      <c r="H78" s="36">
        <v>35</v>
      </c>
      <c r="I78" s="38">
        <v>4800</v>
      </c>
    </row>
    <row r="79" spans="1:9" x14ac:dyDescent="0.25">
      <c r="A79" s="4" t="s">
        <v>26</v>
      </c>
      <c r="B79" s="1" t="s">
        <v>26</v>
      </c>
      <c r="C79" s="1" t="s">
        <v>220</v>
      </c>
      <c r="D79" s="1" t="s">
        <v>18</v>
      </c>
      <c r="E79" s="34">
        <v>6.6000000000000003E-2</v>
      </c>
      <c r="F79" s="35" t="s">
        <v>27</v>
      </c>
      <c r="G79" s="35" t="s">
        <v>28</v>
      </c>
      <c r="H79" s="35">
        <v>0.18000000000000002</v>
      </c>
      <c r="I79" s="38">
        <v>256</v>
      </c>
    </row>
    <row r="80" spans="1:9" x14ac:dyDescent="0.25">
      <c r="A80" s="4" t="s">
        <v>29</v>
      </c>
      <c r="B80" s="1" t="s">
        <v>29</v>
      </c>
      <c r="C80" s="1" t="s">
        <v>221</v>
      </c>
      <c r="D80" s="1" t="s">
        <v>18</v>
      </c>
      <c r="E80" s="34">
        <v>0.05</v>
      </c>
      <c r="F80" s="35" t="s">
        <v>27</v>
      </c>
      <c r="G80" s="35" t="s">
        <v>28</v>
      </c>
      <c r="H80" s="35">
        <v>0.18000000000000002</v>
      </c>
      <c r="I80" s="38">
        <v>228</v>
      </c>
    </row>
    <row r="81" spans="1:9" x14ac:dyDescent="0.25">
      <c r="A81" s="4" t="s">
        <v>30</v>
      </c>
      <c r="B81" s="1" t="s">
        <v>30</v>
      </c>
      <c r="C81" s="1" t="s">
        <v>222</v>
      </c>
      <c r="D81" s="1" t="s">
        <v>18</v>
      </c>
      <c r="E81" s="34">
        <v>5.5E-2</v>
      </c>
      <c r="F81" s="35" t="s">
        <v>27</v>
      </c>
      <c r="G81" s="35" t="s">
        <v>28</v>
      </c>
      <c r="H81" s="35">
        <v>0.18000000000000002</v>
      </c>
      <c r="I81" s="38">
        <v>195</v>
      </c>
    </row>
    <row r="82" spans="1:9" x14ac:dyDescent="0.25">
      <c r="A82" s="4" t="s">
        <v>31</v>
      </c>
      <c r="B82" s="1" t="s">
        <v>31</v>
      </c>
      <c r="C82" s="1" t="s">
        <v>223</v>
      </c>
      <c r="D82" s="1" t="s">
        <v>18</v>
      </c>
      <c r="E82" s="34">
        <v>1.4999999999999999E-2</v>
      </c>
      <c r="F82" s="35" t="s">
        <v>32</v>
      </c>
      <c r="G82" s="35" t="s">
        <v>28</v>
      </c>
      <c r="H82" s="35">
        <v>5.0999999999999997E-2</v>
      </c>
      <c r="I82" s="38">
        <v>90</v>
      </c>
    </row>
    <row r="83" spans="1:9" x14ac:dyDescent="0.25">
      <c r="A83" s="4" t="s">
        <v>33</v>
      </c>
      <c r="B83" s="1" t="s">
        <v>33</v>
      </c>
      <c r="C83" s="1" t="s">
        <v>224</v>
      </c>
      <c r="D83" s="1" t="s">
        <v>18</v>
      </c>
      <c r="E83" s="34">
        <v>3.7999999999999999E-2</v>
      </c>
      <c r="F83" s="35" t="s">
        <v>34</v>
      </c>
      <c r="G83" s="35" t="s">
        <v>28</v>
      </c>
      <c r="H83" s="35">
        <v>0.12000000000000001</v>
      </c>
      <c r="I83" s="38">
        <v>108</v>
      </c>
    </row>
    <row r="84" spans="1:9" x14ac:dyDescent="0.25">
      <c r="A84" s="4" t="s">
        <v>36</v>
      </c>
      <c r="B84" s="1" t="s">
        <v>36</v>
      </c>
      <c r="C84" s="1" t="s">
        <v>225</v>
      </c>
      <c r="D84" s="1" t="s">
        <v>18</v>
      </c>
      <c r="E84" s="34">
        <v>6.6000000000000003E-2</v>
      </c>
      <c r="F84" s="35" t="s">
        <v>32</v>
      </c>
      <c r="G84" s="35" t="s">
        <v>28</v>
      </c>
      <c r="H84" s="35">
        <v>5.0999999999999997E-2</v>
      </c>
      <c r="I84" s="38">
        <v>90</v>
      </c>
    </row>
    <row r="85" spans="1:9" x14ac:dyDescent="0.25">
      <c r="A85" s="4" t="s">
        <v>35</v>
      </c>
      <c r="B85" s="1" t="s">
        <v>35</v>
      </c>
      <c r="C85" s="1" t="s">
        <v>226</v>
      </c>
      <c r="D85" s="1" t="s">
        <v>18</v>
      </c>
      <c r="E85" s="34">
        <v>4.4999999999999998E-2</v>
      </c>
      <c r="F85" s="35" t="s">
        <v>34</v>
      </c>
      <c r="G85" s="35" t="s">
        <v>28</v>
      </c>
      <c r="H85" s="35">
        <v>0.12000000000000001</v>
      </c>
      <c r="I85" s="38">
        <v>114</v>
      </c>
    </row>
    <row r="86" spans="1:9" x14ac:dyDescent="0.25">
      <c r="A86" s="4" t="s">
        <v>37</v>
      </c>
      <c r="B86" s="1" t="s">
        <v>37</v>
      </c>
      <c r="C86" s="1" t="s">
        <v>227</v>
      </c>
      <c r="D86" s="1" t="s">
        <v>18</v>
      </c>
      <c r="E86" s="34">
        <v>4.4999999999999998E-2</v>
      </c>
      <c r="F86" s="35" t="s">
        <v>38</v>
      </c>
      <c r="G86" s="35" t="s">
        <v>28</v>
      </c>
      <c r="H86" s="35">
        <v>0.04</v>
      </c>
      <c r="I86" s="38">
        <v>159</v>
      </c>
    </row>
    <row r="87" spans="1:9" x14ac:dyDescent="0.25">
      <c r="A87" s="4" t="s">
        <v>41</v>
      </c>
      <c r="B87" s="1" t="s">
        <v>41</v>
      </c>
      <c r="C87" s="1" t="s">
        <v>228</v>
      </c>
      <c r="D87" s="1" t="s">
        <v>18</v>
      </c>
      <c r="E87" s="34">
        <v>3.4000000000000002E-2</v>
      </c>
      <c r="F87" s="35" t="s">
        <v>42</v>
      </c>
      <c r="G87" s="35" t="s">
        <v>28</v>
      </c>
      <c r="H87" s="35">
        <v>3.4999999999999996E-2</v>
      </c>
      <c r="I87" s="38">
        <v>112</v>
      </c>
    </row>
    <row r="88" spans="1:9" x14ac:dyDescent="0.25">
      <c r="A88" s="4" t="s">
        <v>39</v>
      </c>
      <c r="B88" s="1" t="s">
        <v>39</v>
      </c>
      <c r="C88" s="1" t="s">
        <v>229</v>
      </c>
      <c r="D88" s="1" t="s">
        <v>18</v>
      </c>
      <c r="E88" s="34">
        <v>1.4E-2</v>
      </c>
      <c r="F88" s="35" t="s">
        <v>40</v>
      </c>
      <c r="G88" s="35" t="s">
        <v>28</v>
      </c>
      <c r="H88" s="35">
        <v>2.8000000000000001E-2</v>
      </c>
      <c r="I88" s="38">
        <v>129</v>
      </c>
    </row>
    <row r="89" spans="1:9" x14ac:dyDescent="0.25">
      <c r="A89" s="4" t="s">
        <v>43</v>
      </c>
      <c r="B89" s="1" t="s">
        <v>43</v>
      </c>
      <c r="C89" s="1" t="s">
        <v>230</v>
      </c>
      <c r="D89" s="1" t="s">
        <v>18</v>
      </c>
      <c r="E89" s="34">
        <v>1E-3</v>
      </c>
      <c r="F89" s="35" t="s">
        <v>44</v>
      </c>
      <c r="G89" s="35" t="s">
        <v>28</v>
      </c>
      <c r="H89" s="35">
        <v>1.35E-2</v>
      </c>
      <c r="I89" s="38">
        <v>17</v>
      </c>
    </row>
    <row r="90" spans="1:9" x14ac:dyDescent="0.25">
      <c r="A90" s="4" t="s">
        <v>45</v>
      </c>
      <c r="B90" s="1" t="s">
        <v>45</v>
      </c>
      <c r="C90" s="1" t="s">
        <v>231</v>
      </c>
      <c r="D90" s="1" t="s">
        <v>18</v>
      </c>
      <c r="E90" s="34">
        <v>8.0000000000000002E-3</v>
      </c>
      <c r="F90" s="35" t="s">
        <v>46</v>
      </c>
      <c r="G90" s="35" t="s">
        <v>28</v>
      </c>
      <c r="H90" s="35">
        <v>2.0250000000000001E-2</v>
      </c>
      <c r="I90" s="38">
        <v>38</v>
      </c>
    </row>
    <row r="91" spans="1:9" x14ac:dyDescent="0.25">
      <c r="A91" s="4" t="s">
        <v>232</v>
      </c>
      <c r="B91" s="1" t="s">
        <v>232</v>
      </c>
      <c r="C91" s="1" t="s">
        <v>233</v>
      </c>
      <c r="D91" s="1" t="s">
        <v>18</v>
      </c>
      <c r="E91" s="34">
        <v>1E-3</v>
      </c>
      <c r="F91" s="35" t="s">
        <v>59</v>
      </c>
      <c r="G91" s="35" t="s">
        <v>28</v>
      </c>
      <c r="H91" s="35">
        <v>0.01</v>
      </c>
      <c r="I91" s="38">
        <v>6</v>
      </c>
    </row>
    <row r="92" spans="1:9" x14ac:dyDescent="0.25">
      <c r="A92" s="4" t="s">
        <v>61</v>
      </c>
      <c r="B92" s="1" t="s">
        <v>61</v>
      </c>
      <c r="C92" s="1" t="s">
        <v>234</v>
      </c>
      <c r="D92" s="1" t="s">
        <v>18</v>
      </c>
      <c r="E92" s="34">
        <v>4.0000000000000001E-3</v>
      </c>
      <c r="F92" s="35" t="s">
        <v>256</v>
      </c>
      <c r="G92" s="35" t="s">
        <v>28</v>
      </c>
      <c r="H92" s="35">
        <v>0.06</v>
      </c>
      <c r="I92" s="38">
        <v>14</v>
      </c>
    </row>
    <row r="93" spans="1:9" s="15" customFormat="1" x14ac:dyDescent="0.25">
      <c r="A93" s="13" t="s">
        <v>10</v>
      </c>
      <c r="B93" s="14" t="s">
        <v>10</v>
      </c>
      <c r="C93" s="14" t="s">
        <v>235</v>
      </c>
      <c r="D93" s="14" t="s">
        <v>11</v>
      </c>
      <c r="E93" s="37">
        <v>2.154E-2</v>
      </c>
      <c r="F93" s="36" t="s">
        <v>12</v>
      </c>
      <c r="G93" s="36" t="s">
        <v>13</v>
      </c>
      <c r="H93" s="36">
        <v>0.20172000000000001</v>
      </c>
      <c r="I93" s="39">
        <v>17</v>
      </c>
    </row>
    <row r="94" spans="1:9" x14ac:dyDescent="0.25">
      <c r="A94" s="4" t="s">
        <v>70</v>
      </c>
      <c r="B94" s="1" t="s">
        <v>70</v>
      </c>
      <c r="C94" s="1" t="s">
        <v>236</v>
      </c>
      <c r="D94" s="1" t="s">
        <v>18</v>
      </c>
      <c r="E94" s="34">
        <v>0.14599999999999999</v>
      </c>
      <c r="F94" s="35" t="s">
        <v>71</v>
      </c>
      <c r="G94" s="35" t="s">
        <v>48</v>
      </c>
      <c r="H94" s="35">
        <v>0.36400000000000005</v>
      </c>
      <c r="I94" s="38">
        <v>760</v>
      </c>
    </row>
    <row r="95" spans="1:9" x14ac:dyDescent="0.25">
      <c r="A95" s="4" t="s">
        <v>62</v>
      </c>
      <c r="B95" s="1" t="s">
        <v>62</v>
      </c>
      <c r="C95" s="1" t="s">
        <v>237</v>
      </c>
      <c r="D95" s="1" t="s">
        <v>18</v>
      </c>
      <c r="E95" s="34">
        <v>0.11</v>
      </c>
      <c r="F95" s="35" t="s">
        <v>63</v>
      </c>
      <c r="G95" s="35" t="s">
        <v>48</v>
      </c>
      <c r="H95" s="35">
        <v>0.32512500000000005</v>
      </c>
      <c r="I95" s="38">
        <v>3970</v>
      </c>
    </row>
    <row r="96" spans="1:9" x14ac:dyDescent="0.25">
      <c r="A96" s="4" t="s">
        <v>66</v>
      </c>
      <c r="B96" s="1" t="s">
        <v>66</v>
      </c>
      <c r="C96" s="1" t="s">
        <v>238</v>
      </c>
      <c r="D96" s="1" t="s">
        <v>18</v>
      </c>
      <c r="E96" s="34">
        <v>0.16500000000000001</v>
      </c>
      <c r="F96" s="35" t="s">
        <v>67</v>
      </c>
      <c r="G96" s="35" t="s">
        <v>48</v>
      </c>
      <c r="H96" s="35">
        <v>0.67925000000000002</v>
      </c>
      <c r="I96" s="38">
        <v>1350</v>
      </c>
    </row>
    <row r="97" spans="1:9" x14ac:dyDescent="0.25">
      <c r="A97" s="4" t="s">
        <v>68</v>
      </c>
      <c r="B97" s="1" t="s">
        <v>68</v>
      </c>
      <c r="C97" s="1" t="s">
        <v>239</v>
      </c>
      <c r="D97" s="1" t="s">
        <v>18</v>
      </c>
      <c r="E97" s="34">
        <v>0.25</v>
      </c>
      <c r="F97" s="35" t="s">
        <v>69</v>
      </c>
      <c r="G97" s="35" t="s">
        <v>48</v>
      </c>
      <c r="H97" s="35">
        <v>2.1</v>
      </c>
      <c r="I97" s="38">
        <v>1450</v>
      </c>
    </row>
    <row r="98" spans="1:9" x14ac:dyDescent="0.25">
      <c r="A98" s="4" t="s">
        <v>64</v>
      </c>
      <c r="B98" s="1" t="s">
        <v>64</v>
      </c>
      <c r="C98" s="1" t="s">
        <v>240</v>
      </c>
      <c r="D98" s="1" t="s">
        <v>18</v>
      </c>
      <c r="E98" s="34">
        <v>7.6999999999999999E-2</v>
      </c>
      <c r="F98" s="35" t="s">
        <v>65</v>
      </c>
      <c r="G98" s="35" t="s">
        <v>48</v>
      </c>
      <c r="H98" s="35">
        <v>0.46800000000000003</v>
      </c>
      <c r="I98" s="38">
        <v>2455</v>
      </c>
    </row>
    <row r="99" spans="1:9" s="15" customFormat="1" x14ac:dyDescent="0.25">
      <c r="A99" s="13" t="s">
        <v>266</v>
      </c>
      <c r="B99" s="14" t="s">
        <v>266</v>
      </c>
      <c r="C99" s="14" t="s">
        <v>267</v>
      </c>
      <c r="D99" s="14" t="s">
        <v>18</v>
      </c>
      <c r="E99" s="37">
        <v>0.4</v>
      </c>
      <c r="F99" s="36" t="s">
        <v>268</v>
      </c>
      <c r="G99" s="36" t="s">
        <v>48</v>
      </c>
      <c r="H99" s="36">
        <v>3</v>
      </c>
      <c r="I99" s="39">
        <v>1923.6</v>
      </c>
    </row>
    <row r="100" spans="1:9" x14ac:dyDescent="0.25">
      <c r="A100" s="4" t="s">
        <v>74</v>
      </c>
      <c r="B100" s="1" t="s">
        <v>74</v>
      </c>
      <c r="C100" s="1" t="s">
        <v>241</v>
      </c>
      <c r="D100" s="1" t="s">
        <v>18</v>
      </c>
      <c r="E100" s="34">
        <v>0.26</v>
      </c>
      <c r="F100" s="36" t="s">
        <v>257</v>
      </c>
      <c r="G100" s="36" t="s">
        <v>48</v>
      </c>
      <c r="H100" s="34">
        <v>3.1850000000000001</v>
      </c>
      <c r="I100" s="38">
        <v>382</v>
      </c>
    </row>
    <row r="101" spans="1:9" x14ac:dyDescent="0.25">
      <c r="A101" s="4" t="s">
        <v>75</v>
      </c>
      <c r="B101" s="1" t="s">
        <v>75</v>
      </c>
      <c r="C101" s="1" t="s">
        <v>242</v>
      </c>
      <c r="D101" s="1" t="s">
        <v>18</v>
      </c>
      <c r="E101" s="34">
        <v>0.39700000000000002</v>
      </c>
      <c r="F101" s="36" t="s">
        <v>257</v>
      </c>
      <c r="G101" s="36" t="s">
        <v>48</v>
      </c>
      <c r="H101" s="34">
        <v>4.7770000000000001</v>
      </c>
      <c r="I101" s="38">
        <v>573</v>
      </c>
    </row>
    <row r="102" spans="1:9" x14ac:dyDescent="0.25">
      <c r="A102" s="4" t="s">
        <v>76</v>
      </c>
      <c r="B102" s="1" t="s">
        <v>76</v>
      </c>
      <c r="C102" s="1" t="s">
        <v>243</v>
      </c>
      <c r="D102" s="1" t="s">
        <v>18</v>
      </c>
      <c r="E102" s="34">
        <v>0.52900000000000003</v>
      </c>
      <c r="F102" s="36" t="s">
        <v>257</v>
      </c>
      <c r="G102" s="36" t="s">
        <v>48</v>
      </c>
      <c r="H102" s="34">
        <f>0.49*13</f>
        <v>6.37</v>
      </c>
      <c r="I102" s="38">
        <v>764</v>
      </c>
    </row>
    <row r="103" spans="1:9" x14ac:dyDescent="0.25">
      <c r="A103" s="4" t="s">
        <v>77</v>
      </c>
      <c r="B103" s="1" t="s">
        <v>77</v>
      </c>
      <c r="C103" s="1" t="s">
        <v>244</v>
      </c>
      <c r="D103" s="1" t="s">
        <v>18</v>
      </c>
      <c r="E103" s="34">
        <v>0.66200000000000003</v>
      </c>
      <c r="F103" s="36" t="s">
        <v>257</v>
      </c>
      <c r="G103" s="36" t="s">
        <v>48</v>
      </c>
      <c r="H103" s="34">
        <f>1.25*0.49*13</f>
        <v>7.9625000000000004</v>
      </c>
      <c r="I103" s="38">
        <v>956</v>
      </c>
    </row>
    <row r="104" spans="1:9" x14ac:dyDescent="0.25">
      <c r="A104" s="4" t="s">
        <v>78</v>
      </c>
      <c r="B104" s="1" t="s">
        <v>78</v>
      </c>
      <c r="C104" s="1" t="s">
        <v>245</v>
      </c>
      <c r="D104" s="1" t="s">
        <v>18</v>
      </c>
      <c r="E104" s="34">
        <v>0.79400000000000004</v>
      </c>
      <c r="F104" s="36" t="s">
        <v>257</v>
      </c>
      <c r="G104" s="36" t="s">
        <v>48</v>
      </c>
      <c r="H104" s="34">
        <f>1.5*0.49*13</f>
        <v>9.5549999999999997</v>
      </c>
      <c r="I104" s="38">
        <v>1147</v>
      </c>
    </row>
    <row r="105" spans="1:9" x14ac:dyDescent="0.25">
      <c r="A105" s="4" t="s">
        <v>79</v>
      </c>
      <c r="B105" s="1" t="s">
        <v>79</v>
      </c>
      <c r="C105" s="1" t="s">
        <v>246</v>
      </c>
      <c r="D105" s="1" t="s">
        <v>18</v>
      </c>
      <c r="E105" s="34">
        <v>0.92600000000000005</v>
      </c>
      <c r="F105" s="36" t="s">
        <v>257</v>
      </c>
      <c r="G105" s="36" t="s">
        <v>48</v>
      </c>
      <c r="H105" s="34">
        <f>1.75*0.49*13</f>
        <v>11.147499999999999</v>
      </c>
      <c r="I105" s="38">
        <v>1338</v>
      </c>
    </row>
    <row r="106" spans="1:9" x14ac:dyDescent="0.25">
      <c r="A106" s="4" t="s">
        <v>80</v>
      </c>
      <c r="B106" s="1" t="s">
        <v>80</v>
      </c>
      <c r="C106" s="1" t="s">
        <v>247</v>
      </c>
      <c r="D106" s="1" t="s">
        <v>18</v>
      </c>
      <c r="E106" s="34">
        <v>1.0580000000000001</v>
      </c>
      <c r="F106" s="36" t="s">
        <v>257</v>
      </c>
      <c r="G106" s="36" t="s">
        <v>48</v>
      </c>
      <c r="H106" s="34">
        <f>2*0.49*13</f>
        <v>12.74</v>
      </c>
      <c r="I106" s="38">
        <v>1529</v>
      </c>
    </row>
    <row r="107" spans="1:9" x14ac:dyDescent="0.25">
      <c r="A107" s="4" t="s">
        <v>81</v>
      </c>
      <c r="B107" s="1" t="s">
        <v>81</v>
      </c>
      <c r="C107" s="1" t="s">
        <v>248</v>
      </c>
      <c r="D107" s="1" t="s">
        <v>18</v>
      </c>
      <c r="E107" s="34">
        <v>1.19</v>
      </c>
      <c r="F107" s="36" t="s">
        <v>257</v>
      </c>
      <c r="G107" s="36" t="s">
        <v>48</v>
      </c>
      <c r="H107" s="34">
        <f>2.25*0.49*13</f>
        <v>14.3325</v>
      </c>
      <c r="I107" s="38">
        <v>1720</v>
      </c>
    </row>
    <row r="108" spans="1:9" x14ac:dyDescent="0.25">
      <c r="A108" s="4" t="s">
        <v>82</v>
      </c>
      <c r="B108" s="1" t="s">
        <v>82</v>
      </c>
      <c r="C108" s="1" t="s">
        <v>249</v>
      </c>
      <c r="D108" s="1" t="s">
        <v>18</v>
      </c>
      <c r="E108" s="34">
        <v>1.323</v>
      </c>
      <c r="F108" s="36" t="s">
        <v>257</v>
      </c>
      <c r="G108" s="36" t="s">
        <v>48</v>
      </c>
      <c r="H108" s="34">
        <f>2.5*0.49*13</f>
        <v>15.925000000000001</v>
      </c>
      <c r="I108" s="38">
        <v>1911</v>
      </c>
    </row>
    <row r="109" spans="1:9" x14ac:dyDescent="0.25">
      <c r="A109" s="4" t="s">
        <v>83</v>
      </c>
      <c r="B109" s="1" t="s">
        <v>83</v>
      </c>
      <c r="C109" s="1" t="s">
        <v>250</v>
      </c>
      <c r="D109" s="1" t="s">
        <v>18</v>
      </c>
      <c r="E109" s="34">
        <v>1.4550000000000001</v>
      </c>
      <c r="F109" s="36" t="s">
        <v>257</v>
      </c>
      <c r="G109" s="36" t="s">
        <v>48</v>
      </c>
      <c r="H109" s="34">
        <f>2.75*0.49</f>
        <v>1.3474999999999999</v>
      </c>
      <c r="I109" s="38">
        <v>2102</v>
      </c>
    </row>
    <row r="110" spans="1:9" x14ac:dyDescent="0.25">
      <c r="A110" s="4" t="s">
        <v>84</v>
      </c>
      <c r="B110" s="1" t="s">
        <v>84</v>
      </c>
      <c r="C110" s="1" t="s">
        <v>251</v>
      </c>
      <c r="D110" s="1" t="s">
        <v>18</v>
      </c>
      <c r="E110" s="34">
        <v>1.5880000000000001</v>
      </c>
      <c r="F110" s="36" t="s">
        <v>257</v>
      </c>
      <c r="G110" s="36" t="s">
        <v>48</v>
      </c>
      <c r="H110" s="34">
        <f>3*0.49*13</f>
        <v>19.11</v>
      </c>
      <c r="I110" s="38">
        <v>2293</v>
      </c>
    </row>
    <row r="111" spans="1:9" x14ac:dyDescent="0.25">
      <c r="A111" s="4" t="s">
        <v>252</v>
      </c>
      <c r="B111" s="1" t="s">
        <v>252</v>
      </c>
      <c r="C111" s="1" t="s">
        <v>253</v>
      </c>
      <c r="D111" s="1" t="s">
        <v>18</v>
      </c>
      <c r="E111" s="34">
        <v>1.72</v>
      </c>
      <c r="F111" s="36" t="s">
        <v>257</v>
      </c>
      <c r="G111" s="36" t="s">
        <v>48</v>
      </c>
      <c r="H111" s="34">
        <f>3.25*0.49*13</f>
        <v>20.702500000000001</v>
      </c>
      <c r="I111" s="38">
        <v>2484</v>
      </c>
    </row>
    <row r="112" spans="1:9" x14ac:dyDescent="0.25">
      <c r="A112" s="1" t="s">
        <v>272</v>
      </c>
      <c r="B112" s="1" t="s">
        <v>272</v>
      </c>
      <c r="C112" s="1" t="s">
        <v>273</v>
      </c>
      <c r="D112" s="1" t="s">
        <v>18</v>
      </c>
      <c r="E112" s="42">
        <v>0.33</v>
      </c>
      <c r="F112" s="36" t="s">
        <v>257</v>
      </c>
      <c r="G112" s="35" t="s">
        <v>274</v>
      </c>
      <c r="H112" s="43">
        <v>3.9649999999999999</v>
      </c>
      <c r="I112" s="38">
        <v>479.7</v>
      </c>
    </row>
    <row r="113" spans="1:9" x14ac:dyDescent="0.25">
      <c r="A113" s="1" t="s">
        <v>275</v>
      </c>
      <c r="B113" s="1" t="s">
        <v>275</v>
      </c>
      <c r="C113" s="1" t="s">
        <v>276</v>
      </c>
      <c r="D113" s="1" t="s">
        <v>18</v>
      </c>
      <c r="E113" s="42">
        <v>0.439</v>
      </c>
      <c r="F113" s="36" t="s">
        <v>257</v>
      </c>
      <c r="G113" s="35" t="s">
        <v>274</v>
      </c>
      <c r="H113" s="43">
        <v>5.2869999999999999</v>
      </c>
      <c r="I113" s="38">
        <v>639.6</v>
      </c>
    </row>
    <row r="114" spans="1:9" x14ac:dyDescent="0.25">
      <c r="A114" s="1" t="s">
        <v>277</v>
      </c>
      <c r="B114" s="1" t="s">
        <v>277</v>
      </c>
      <c r="C114" s="1" t="s">
        <v>278</v>
      </c>
      <c r="D114" s="1" t="s">
        <v>18</v>
      </c>
      <c r="E114" s="42">
        <v>0.54900000000000004</v>
      </c>
      <c r="F114" s="36" t="s">
        <v>257</v>
      </c>
      <c r="G114" s="35" t="s">
        <v>274</v>
      </c>
      <c r="H114" s="43">
        <v>6.609</v>
      </c>
      <c r="I114" s="38">
        <v>959.4</v>
      </c>
    </row>
    <row r="115" spans="1:9" x14ac:dyDescent="0.25">
      <c r="A115" s="1" t="s">
        <v>279</v>
      </c>
      <c r="B115" s="1" t="s">
        <v>279</v>
      </c>
      <c r="C115" s="1" t="s">
        <v>280</v>
      </c>
      <c r="D115" s="1" t="s">
        <v>18</v>
      </c>
      <c r="E115" s="42">
        <v>0.65900000000000003</v>
      </c>
      <c r="F115" s="36" t="s">
        <v>257</v>
      </c>
      <c r="G115" s="35" t="s">
        <v>274</v>
      </c>
      <c r="H115" s="43">
        <v>7.931</v>
      </c>
      <c r="I115" s="38">
        <v>1119.3</v>
      </c>
    </row>
    <row r="116" spans="1:9" x14ac:dyDescent="0.25">
      <c r="A116" s="1" t="s">
        <v>281</v>
      </c>
      <c r="B116" s="1" t="s">
        <v>281</v>
      </c>
      <c r="C116" s="1" t="s">
        <v>282</v>
      </c>
      <c r="D116" s="1" t="s">
        <v>18</v>
      </c>
      <c r="E116" s="42">
        <v>0.76900000000000002</v>
      </c>
      <c r="F116" s="36" t="s">
        <v>257</v>
      </c>
      <c r="G116" s="35" t="s">
        <v>274</v>
      </c>
      <c r="H116" s="43">
        <v>9.2520000000000007</v>
      </c>
      <c r="I116" s="38">
        <v>1439.1</v>
      </c>
    </row>
    <row r="117" spans="1:9" x14ac:dyDescent="0.25">
      <c r="A117" s="1" t="s">
        <v>283</v>
      </c>
      <c r="B117" s="1" t="s">
        <v>283</v>
      </c>
      <c r="C117" s="1" t="s">
        <v>284</v>
      </c>
      <c r="D117" s="1" t="s">
        <v>18</v>
      </c>
      <c r="E117" s="42">
        <v>0.878</v>
      </c>
      <c r="F117" s="36" t="s">
        <v>257</v>
      </c>
      <c r="G117" s="35" t="s">
        <v>274</v>
      </c>
      <c r="H117" s="43">
        <v>10.574</v>
      </c>
      <c r="I117" s="38">
        <v>235.25</v>
      </c>
    </row>
    <row r="118" spans="1:9" x14ac:dyDescent="0.25">
      <c r="A118" s="1" t="s">
        <v>285</v>
      </c>
      <c r="B118" s="1" t="s">
        <v>285</v>
      </c>
      <c r="C118" s="1" t="s">
        <v>286</v>
      </c>
      <c r="D118" s="1" t="s">
        <v>18</v>
      </c>
      <c r="E118" s="42">
        <v>0.98799999999999999</v>
      </c>
      <c r="F118" s="36" t="s">
        <v>257</v>
      </c>
      <c r="G118" s="35" t="s">
        <v>274</v>
      </c>
      <c r="H118" s="43">
        <v>11.896000000000001</v>
      </c>
      <c r="I118" s="38">
        <v>524.78</v>
      </c>
    </row>
    <row r="119" spans="1:9" x14ac:dyDescent="0.25">
      <c r="A119" s="1" t="s">
        <v>72</v>
      </c>
      <c r="B119" s="1" t="s">
        <v>72</v>
      </c>
      <c r="C119" s="1" t="s">
        <v>254</v>
      </c>
      <c r="D119" s="1" t="s">
        <v>18</v>
      </c>
      <c r="E119" s="42">
        <v>7.4999999999999997E-2</v>
      </c>
      <c r="F119" s="41" t="s">
        <v>73</v>
      </c>
      <c r="G119" s="35" t="s">
        <v>274</v>
      </c>
      <c r="H119" s="43">
        <v>0.20250000000000001</v>
      </c>
      <c r="I119" s="38">
        <v>290</v>
      </c>
    </row>
  </sheetData>
  <mergeCells count="4">
    <mergeCell ref="B1:E1"/>
    <mergeCell ref="B2:E2"/>
    <mergeCell ref="B3:E3"/>
    <mergeCell ref="G1:I3"/>
  </mergeCells>
  <phoneticPr fontId="2" type="noConversion"/>
  <pageMargins left="0.7" right="0.7" top="0.78740157499999996" bottom="0.78740157499999996" header="0.3" footer="0.3"/>
  <pageSetup paperSize="9" scale="54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EFD092747454390787F8DD8C5606D" ma:contentTypeVersion="11" ma:contentTypeDescription="Create a new document." ma:contentTypeScope="" ma:versionID="98a92411764217da8ee2fc7ea050239c">
  <xsd:schema xmlns:xsd="http://www.w3.org/2001/XMLSchema" xmlns:xs="http://www.w3.org/2001/XMLSchema" xmlns:p="http://schemas.microsoft.com/office/2006/metadata/properties" xmlns:ns3="93c180b1-477d-4cbe-bc1b-fe22ff37fcdc" xmlns:ns4="6eda6756-b65f-4ab5-a67f-55888ef6b7ee" targetNamespace="http://schemas.microsoft.com/office/2006/metadata/properties" ma:root="true" ma:fieldsID="c8a63d71902eafcbf75bbddf0f892938" ns3:_="" ns4:_="">
    <xsd:import namespace="93c180b1-477d-4cbe-bc1b-fe22ff37fcdc"/>
    <xsd:import namespace="6eda6756-b65f-4ab5-a67f-55888ef6b7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180b1-477d-4cbe-bc1b-fe22ff37fc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a6756-b65f-4ab5-a67f-55888ef6b7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3E621-498F-4E68-A70F-49DFD966023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6eda6756-b65f-4ab5-a67f-55888ef6b7e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3c180b1-477d-4cbe-bc1b-fe22ff37fc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25C9EB-99DF-48CD-B03B-BB8BE5507B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7FDF91-3A5D-44CF-BD8F-CA4403CB4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180b1-477d-4cbe-bc1b-fe22ff37fcdc"/>
    <ds:schemaRef ds:uri="6eda6756-b65f-4ab5-a67f-55888ef6b7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KLIMA CZK 21-07-15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Behner David</dc:creator>
  <cp:lastModifiedBy>Behner David</cp:lastModifiedBy>
  <cp:lastPrinted>2019-09-16T12:26:26Z</cp:lastPrinted>
  <dcterms:created xsi:type="dcterms:W3CDTF">2019-07-17T14:02:16Z</dcterms:created>
  <dcterms:modified xsi:type="dcterms:W3CDTF">2021-07-02T08:57:53Z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0x01010095FEFD092747454390787F8DD8C5606D</vt:lpwstr>
  </property>
</Properties>
</file>